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y\Dropbox\Marketing Clout (2)\Three creeks race\2019\"/>
    </mc:Choice>
  </mc:AlternateContent>
  <bookViews>
    <workbookView xWindow="0" yWindow="0" windowWidth="19200" windowHeight="7900"/>
  </bookViews>
  <sheets>
    <sheet name="Sheet1" sheetId="1" r:id="rId1"/>
    <sheet name="Sheet 2" sheetId="2" r:id="rId2"/>
  </sheets>
  <definedNames>
    <definedName name="_xlnm._FilterDatabase" localSheetId="0" hidden="1">Sheet1!$A$2:$N$9</definedName>
    <definedName name="_xlnm.Print_Area" localSheetId="0">Sheet1!$A$1:$AA$64</definedName>
  </definedNames>
  <calcPr calcId="152511" concurrentCalc="0"/>
</workbook>
</file>

<file path=xl/calcChain.xml><?xml version="1.0" encoding="utf-8"?>
<calcChain xmlns="http://schemas.openxmlformats.org/spreadsheetml/2006/main">
  <c r="P40" i="1" l="1"/>
  <c r="L15" i="1"/>
  <c r="L20" i="1"/>
  <c r="L25" i="1"/>
  <c r="L30" i="1"/>
  <c r="L35" i="1"/>
  <c r="L40" i="1"/>
  <c r="Q40" i="1"/>
  <c r="R40" i="1"/>
  <c r="S40" i="1"/>
  <c r="T40" i="1"/>
  <c r="U40" i="1"/>
  <c r="V40" i="1"/>
  <c r="W40" i="1"/>
  <c r="P55" i="1"/>
  <c r="L45" i="1"/>
  <c r="L50" i="1"/>
  <c r="L55" i="1"/>
  <c r="Q55" i="1"/>
  <c r="R55" i="1"/>
  <c r="S55" i="1"/>
  <c r="T55" i="1"/>
  <c r="P20" i="1"/>
  <c r="Q20" i="1"/>
  <c r="R20" i="1"/>
  <c r="S20" i="1"/>
  <c r="T20" i="1"/>
  <c r="U20" i="1"/>
  <c r="V20" i="1"/>
  <c r="W20" i="1"/>
  <c r="P10" i="1"/>
  <c r="Q10" i="1"/>
  <c r="R10" i="1"/>
  <c r="S10" i="1"/>
  <c r="T10" i="1"/>
  <c r="U10" i="1"/>
  <c r="V10" i="1"/>
  <c r="W10" i="1"/>
  <c r="P50" i="1"/>
  <c r="Q50" i="1"/>
  <c r="R50" i="1"/>
  <c r="S50" i="1"/>
  <c r="P60" i="1"/>
  <c r="L60" i="1"/>
  <c r="Q60" i="1"/>
  <c r="R60" i="1"/>
  <c r="S60" i="1"/>
  <c r="P5" i="1"/>
  <c r="Q5" i="1"/>
  <c r="R5" i="1"/>
  <c r="S5" i="1"/>
  <c r="T5" i="1"/>
  <c r="U5" i="1"/>
  <c r="V5" i="1"/>
  <c r="W5" i="1"/>
  <c r="U60" i="1"/>
  <c r="V60" i="1"/>
  <c r="U55" i="1"/>
  <c r="V55" i="1"/>
  <c r="U50" i="1"/>
  <c r="V50" i="1"/>
  <c r="P45" i="1"/>
  <c r="Q15" i="1"/>
  <c r="P15" i="1"/>
  <c r="R15" i="1"/>
  <c r="S15" i="1"/>
  <c r="T15" i="1"/>
  <c r="Q25" i="1"/>
  <c r="Q30" i="1"/>
  <c r="U45" i="1"/>
  <c r="V45" i="1"/>
  <c r="P35" i="1"/>
  <c r="U35" i="1"/>
  <c r="V35" i="1"/>
  <c r="P30" i="1"/>
  <c r="U30" i="1"/>
  <c r="V30" i="1"/>
  <c r="P25" i="1"/>
  <c r="U25" i="1"/>
  <c r="V25" i="1"/>
  <c r="U15" i="1"/>
  <c r="V15" i="1"/>
  <c r="A10" i="1"/>
  <c r="A15" i="1"/>
  <c r="A20" i="1"/>
  <c r="A25" i="1"/>
  <c r="A30" i="1"/>
  <c r="A35" i="1"/>
  <c r="A40" i="1"/>
  <c r="A45" i="1"/>
  <c r="A50" i="1"/>
  <c r="A55" i="1"/>
  <c r="A60" i="1"/>
  <c r="R30" i="1"/>
  <c r="S30" i="1"/>
  <c r="T30" i="1"/>
  <c r="W30" i="1"/>
  <c r="R25" i="1"/>
  <c r="S25" i="1"/>
  <c r="T25" i="1"/>
  <c r="W25" i="1"/>
  <c r="W15" i="1"/>
  <c r="Q35" i="1"/>
  <c r="R35" i="1"/>
  <c r="S35" i="1"/>
  <c r="T35" i="1"/>
  <c r="W35" i="1"/>
  <c r="Q45" i="1"/>
  <c r="R45" i="1"/>
  <c r="S45" i="1"/>
  <c r="T45" i="1"/>
  <c r="W45" i="1"/>
  <c r="T50" i="1"/>
  <c r="W50" i="1"/>
  <c r="T60" i="1"/>
  <c r="W60" i="1"/>
  <c r="W55" i="1"/>
</calcChain>
</file>

<file path=xl/comments1.xml><?xml version="1.0" encoding="utf-8"?>
<comments xmlns="http://schemas.openxmlformats.org/spreadsheetml/2006/main">
  <authors>
    <author>Chris</author>
    <author>Angela</author>
  </authors>
  <commentList>
    <comment ref="I4" authorId="0" shapeId="0">
      <text>
        <r>
          <rPr>
            <b/>
            <sz val="8"/>
            <color rgb="FF000000"/>
            <rFont val="Tahoma"/>
            <charset val="1"/>
          </rPr>
          <t>Chris:</t>
        </r>
        <r>
          <rPr>
            <sz val="8"/>
            <color rgb="FF000000"/>
            <rFont val="Tahoma"/>
            <charset val="1"/>
          </rPr>
          <t xml:space="preserve">
These are example times only and MUST be in the 24h format hh:mm:ss
</t>
        </r>
      </text>
    </comment>
    <comment ref="J40" authorId="1" shapeId="0">
      <text>
        <r>
          <rPr>
            <b/>
            <sz val="8"/>
            <color indexed="81"/>
            <rFont val="Tahoma"/>
            <charset val="1"/>
          </rPr>
          <t>Angela:</t>
        </r>
        <r>
          <rPr>
            <sz val="8"/>
            <color indexed="81"/>
            <rFont val="Tahoma"/>
            <charset val="1"/>
          </rPr>
          <t xml:space="preserve">
they did not know their time!</t>
        </r>
      </text>
    </comment>
  </commentList>
</comments>
</file>

<file path=xl/sharedStrings.xml><?xml version="1.0" encoding="utf-8"?>
<sst xmlns="http://schemas.openxmlformats.org/spreadsheetml/2006/main" count="91" uniqueCount="78">
  <si>
    <t>Team No.</t>
  </si>
  <si>
    <t>Boat Name</t>
  </si>
  <si>
    <t>Boat Type</t>
  </si>
  <si>
    <t>Handicap</t>
  </si>
  <si>
    <t>Sail No</t>
  </si>
  <si>
    <t>Team Name</t>
  </si>
  <si>
    <t>Start</t>
  </si>
  <si>
    <t>Leave DM Transit</t>
  </si>
  <si>
    <t>Arrive Salc'be Harbour Limits</t>
  </si>
  <si>
    <t>Rus Finish Sth S</t>
  </si>
  <si>
    <t>Start Sun</t>
  </si>
  <si>
    <t>Arrive Yealm</t>
  </si>
  <si>
    <t>Finish Run @ YYC</t>
  </si>
  <si>
    <t>Sailing Time Sat</t>
  </si>
  <si>
    <t>Sailing Time Sun</t>
  </si>
  <si>
    <t>Total sailing time</t>
  </si>
  <si>
    <t>Sailing in minutes</t>
  </si>
  <si>
    <t>Adjusted Sailing Time</t>
  </si>
  <si>
    <t>Running + Transition Times</t>
  </si>
  <si>
    <t>Run in minutes</t>
  </si>
  <si>
    <t>Total Time (h)</t>
  </si>
  <si>
    <t xml:space="preserve">Hissy Fit </t>
  </si>
  <si>
    <t>Dazcat</t>
  </si>
  <si>
    <t>The HissyFitters</t>
  </si>
  <si>
    <t>Dazcat 1496</t>
  </si>
  <si>
    <t>Falballa</t>
  </si>
  <si>
    <t>Yealm</t>
  </si>
  <si>
    <t>Plymouth</t>
  </si>
  <si>
    <t>Sadler 29</t>
  </si>
  <si>
    <t>5796Y</t>
  </si>
  <si>
    <t>Yealm YOLO</t>
  </si>
  <si>
    <t>ALL TIMES MUST BE IN 24 HR CLOCK</t>
  </si>
  <si>
    <t>Ocean Dragon</t>
  </si>
  <si>
    <t>Westerly Ocean 33</t>
  </si>
  <si>
    <t>Nightstar</t>
  </si>
  <si>
    <t>Jeanneau 379</t>
  </si>
  <si>
    <t>3062L</t>
  </si>
  <si>
    <t>Class (1 or 2)</t>
  </si>
  <si>
    <t>Team UKHO</t>
  </si>
  <si>
    <t>Pegasus</t>
  </si>
  <si>
    <t>GBR1464R</t>
  </si>
  <si>
    <t>Team Pegasus</t>
  </si>
  <si>
    <t>Insanity</t>
  </si>
  <si>
    <t>Hunter Impala 28</t>
  </si>
  <si>
    <t>The Boys of Sailortown</t>
  </si>
  <si>
    <t>Finale</t>
  </si>
  <si>
    <t>Elan 333</t>
  </si>
  <si>
    <t>Finale's Angels</t>
  </si>
  <si>
    <t>Journey Maker</t>
  </si>
  <si>
    <t>J111</t>
  </si>
  <si>
    <t>GBR7751R</t>
  </si>
  <si>
    <t>Iona</t>
  </si>
  <si>
    <t>Salona 40</t>
  </si>
  <si>
    <t>Team Salona</t>
  </si>
  <si>
    <t>Beneteau 36.7</t>
  </si>
  <si>
    <t>Sigma 38</t>
  </si>
  <si>
    <t>PARACELSUS</t>
  </si>
  <si>
    <t>Jaldi</t>
  </si>
  <si>
    <t>J105</t>
  </si>
  <si>
    <t>GBR8805R</t>
  </si>
  <si>
    <t>Team Jaldi</t>
  </si>
  <si>
    <t>Citylights</t>
  </si>
  <si>
    <t>MG 34</t>
  </si>
  <si>
    <t>Tittylights</t>
  </si>
  <si>
    <t>retired</t>
  </si>
  <si>
    <t>DNS</t>
  </si>
  <si>
    <t xml:space="preserve">Class 2 </t>
  </si>
  <si>
    <t>Class1</t>
  </si>
  <si>
    <t>Runners</t>
  </si>
  <si>
    <t>other prizes</t>
  </si>
  <si>
    <t>1st</t>
  </si>
  <si>
    <t>rtd</t>
  </si>
  <si>
    <t>2nd</t>
  </si>
  <si>
    <t>3rd</t>
  </si>
  <si>
    <t>Rowing yacht</t>
  </si>
  <si>
    <t>Seamanship</t>
  </si>
  <si>
    <t>Overall - Cup</t>
  </si>
  <si>
    <t>All Rounder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</si>
</sst>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2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242729"/>
      <name val="Consolas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0"/>
      <color rgb="FF00008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Border="1" applyAlignment="1"/>
    <xf numFmtId="0" fontId="1" fillId="0" borderId="2" xfId="0" applyNumberFormat="1" applyFont="1" applyBorder="1" applyAlignment="1">
      <alignment wrapText="1"/>
    </xf>
    <xf numFmtId="0" fontId="0" fillId="0" borderId="2" xfId="0" applyNumberFormat="1" applyFont="1" applyFill="1" applyBorder="1" applyAlignment="1"/>
    <xf numFmtId="0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/>
    <xf numFmtId="0" fontId="1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0" fillId="0" borderId="6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2" borderId="0" xfId="0" applyNumberFormat="1" applyFont="1" applyFill="1" applyBorder="1" applyAlignment="1"/>
    <xf numFmtId="0" fontId="1" fillId="2" borderId="5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/>
    <xf numFmtId="0" fontId="1" fillId="2" borderId="10" xfId="0" applyNumberFormat="1" applyFont="1" applyFill="1" applyBorder="1" applyAlignment="1">
      <alignment wrapText="1"/>
    </xf>
    <xf numFmtId="0" fontId="0" fillId="3" borderId="12" xfId="0" applyNumberFormat="1" applyFont="1" applyFill="1" applyBorder="1" applyAlignment="1">
      <alignment wrapText="1"/>
    </xf>
    <xf numFmtId="0" fontId="0" fillId="3" borderId="13" xfId="0" applyNumberFormat="1" applyFont="1" applyFill="1" applyBorder="1" applyAlignment="1">
      <alignment wrapText="1"/>
    </xf>
    <xf numFmtId="0" fontId="5" fillId="0" borderId="5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/>
    <xf numFmtId="0" fontId="0" fillId="0" borderId="0" xfId="0" applyFill="1"/>
    <xf numFmtId="0" fontId="1" fillId="0" borderId="11" xfId="0" applyNumberFormat="1" applyFont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/>
    <xf numFmtId="0" fontId="0" fillId="0" borderId="17" xfId="0" applyBorder="1"/>
    <xf numFmtId="0" fontId="0" fillId="0" borderId="17" xfId="0" applyFill="1" applyBorder="1"/>
    <xf numFmtId="0" fontId="5" fillId="5" borderId="5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/>
    <xf numFmtId="0" fontId="0" fillId="5" borderId="0" xfId="0" applyNumberFormat="1" applyFont="1" applyFill="1" applyBorder="1" applyAlignment="1"/>
    <xf numFmtId="0" fontId="0" fillId="5" borderId="0" xfId="0" applyFill="1"/>
    <xf numFmtId="0" fontId="5" fillId="5" borderId="6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/>
    <xf numFmtId="0" fontId="0" fillId="5" borderId="3" xfId="0" applyNumberFormat="1" applyFont="1" applyFill="1" applyBorder="1" applyAlignment="1"/>
    <xf numFmtId="0" fontId="5" fillId="5" borderId="7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/>
    <xf numFmtId="0" fontId="0" fillId="5" borderId="2" xfId="0" applyNumberFormat="1" applyFont="1" applyFill="1" applyBorder="1" applyAlignment="1"/>
    <xf numFmtId="0" fontId="0" fillId="5" borderId="4" xfId="0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0" borderId="0" xfId="0" applyBorder="1"/>
    <xf numFmtId="0" fontId="0" fillId="0" borderId="15" xfId="0" applyBorder="1"/>
    <xf numFmtId="0" fontId="0" fillId="0" borderId="23" xfId="0" applyBorder="1"/>
    <xf numFmtId="0" fontId="0" fillId="0" borderId="22" xfId="0" applyFill="1" applyBorder="1"/>
    <xf numFmtId="0" fontId="5" fillId="0" borderId="24" xfId="0" applyNumberFormat="1" applyFont="1" applyBorder="1" applyAlignment="1">
      <alignment horizontal="center"/>
    </xf>
    <xf numFmtId="0" fontId="6" fillId="0" borderId="15" xfId="0" applyFont="1" applyBorder="1"/>
    <xf numFmtId="0" fontId="1" fillId="0" borderId="11" xfId="0" applyNumberFormat="1" applyFont="1" applyBorder="1" applyAlignment="1"/>
    <xf numFmtId="0" fontId="1" fillId="2" borderId="1" xfId="0" applyNumberFormat="1" applyFont="1" applyFill="1" applyBorder="1" applyAlignment="1"/>
    <xf numFmtId="164" fontId="0" fillId="5" borderId="25" xfId="0" applyNumberFormat="1" applyFont="1" applyFill="1" applyBorder="1" applyAlignment="1"/>
    <xf numFmtId="164" fontId="0" fillId="5" borderId="27" xfId="0" applyNumberFormat="1" applyFont="1" applyFill="1" applyBorder="1" applyAlignment="1"/>
    <xf numFmtId="2" fontId="2" fillId="5" borderId="25" xfId="0" applyNumberFormat="1" applyFont="1" applyFill="1" applyBorder="1" applyAlignment="1">
      <alignment horizontal="left" vertical="center"/>
    </xf>
    <xf numFmtId="0" fontId="0" fillId="5" borderId="25" xfId="0" applyNumberFormat="1" applyFont="1" applyFill="1" applyBorder="1" applyAlignment="1"/>
    <xf numFmtId="0" fontId="8" fillId="0" borderId="22" xfId="0" applyFont="1" applyFill="1" applyBorder="1"/>
    <xf numFmtId="0" fontId="8" fillId="0" borderId="15" xfId="0" applyFont="1" applyBorder="1"/>
    <xf numFmtId="0" fontId="8" fillId="0" borderId="23" xfId="0" applyFont="1" applyBorder="1"/>
    <xf numFmtId="0" fontId="8" fillId="0" borderId="0" xfId="0" applyFont="1"/>
    <xf numFmtId="0" fontId="0" fillId="0" borderId="11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30" xfId="0" applyNumberFormat="1" applyFont="1" applyFill="1" applyBorder="1" applyAlignment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6" fillId="0" borderId="32" xfId="0" applyFont="1" applyBorder="1"/>
    <xf numFmtId="0" fontId="1" fillId="0" borderId="22" xfId="0" applyNumberFormat="1" applyFont="1" applyBorder="1" applyAlignment="1">
      <alignment wrapText="1"/>
    </xf>
    <xf numFmtId="0" fontId="1" fillId="0" borderId="24" xfId="0" applyNumberFormat="1" applyFont="1" applyBorder="1" applyAlignment="1"/>
    <xf numFmtId="0" fontId="0" fillId="5" borderId="24" xfId="0" applyNumberFormat="1" applyFont="1" applyFill="1" applyBorder="1" applyAlignment="1"/>
    <xf numFmtId="0" fontId="0" fillId="5" borderId="15" xfId="0" applyNumberFormat="1" applyFont="1" applyFill="1" applyBorder="1" applyAlignment="1"/>
    <xf numFmtId="0" fontId="0" fillId="5" borderId="34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34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15" xfId="0" applyFill="1" applyBorder="1"/>
    <xf numFmtId="0" fontId="1" fillId="0" borderId="2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wrapText="1"/>
    </xf>
    <xf numFmtId="0" fontId="8" fillId="0" borderId="24" xfId="0" applyNumberFormat="1" applyFont="1" applyBorder="1" applyAlignment="1"/>
    <xf numFmtId="0" fontId="8" fillId="5" borderId="24" xfId="0" applyNumberFormat="1" applyFont="1" applyFill="1" applyBorder="1" applyAlignment="1"/>
    <xf numFmtId="0" fontId="8" fillId="5" borderId="15" xfId="0" applyNumberFormat="1" applyFont="1" applyFill="1" applyBorder="1" applyAlignment="1"/>
    <xf numFmtId="0" fontId="8" fillId="5" borderId="34" xfId="0" applyNumberFormat="1" applyFont="1" applyFill="1" applyBorder="1" applyAlignment="1"/>
    <xf numFmtId="0" fontId="8" fillId="0" borderId="24" xfId="0" applyNumberFormat="1" applyFont="1" applyFill="1" applyBorder="1" applyAlignment="1"/>
    <xf numFmtId="0" fontId="8" fillId="0" borderId="15" xfId="0" applyNumberFormat="1" applyFont="1" applyFill="1" applyBorder="1" applyAlignment="1"/>
    <xf numFmtId="0" fontId="8" fillId="0" borderId="34" xfId="0" applyNumberFormat="1" applyFont="1" applyFill="1" applyBorder="1" applyAlignment="1"/>
    <xf numFmtId="0" fontId="8" fillId="0" borderId="23" xfId="0" applyNumberFormat="1" applyFont="1" applyFill="1" applyBorder="1" applyAlignment="1"/>
    <xf numFmtId="0" fontId="1" fillId="0" borderId="36" xfId="0" applyNumberFormat="1" applyFont="1" applyBorder="1" applyAlignment="1">
      <alignment wrapText="1"/>
    </xf>
    <xf numFmtId="0" fontId="1" fillId="0" borderId="36" xfId="0" applyNumberFormat="1" applyFont="1" applyBorder="1" applyAlignment="1"/>
    <xf numFmtId="164" fontId="0" fillId="5" borderId="1" xfId="0" applyNumberFormat="1" applyFont="1" applyFill="1" applyBorder="1" applyAlignment="1"/>
    <xf numFmtId="20" fontId="0" fillId="5" borderId="0" xfId="0" applyNumberFormat="1" applyFont="1" applyFill="1" applyBorder="1" applyAlignment="1"/>
    <xf numFmtId="164" fontId="0" fillId="0" borderId="1" xfId="0" applyNumberFormat="1" applyFont="1" applyFill="1" applyBorder="1" applyAlignment="1"/>
    <xf numFmtId="20" fontId="0" fillId="0" borderId="0" xfId="0" applyNumberFormat="1" applyFont="1" applyFill="1" applyBorder="1" applyAlignment="1"/>
    <xf numFmtId="20" fontId="0" fillId="0" borderId="2" xfId="0" applyNumberFormat="1" applyFont="1" applyFill="1" applyBorder="1" applyAlignment="1"/>
    <xf numFmtId="0" fontId="0" fillId="0" borderId="17" xfId="0" applyNumberFormat="1" applyFont="1" applyFill="1" applyBorder="1" applyAlignment="1"/>
    <xf numFmtId="0" fontId="1" fillId="2" borderId="9" xfId="0" applyNumberFormat="1" applyFont="1" applyFill="1" applyBorder="1" applyAlignment="1"/>
    <xf numFmtId="164" fontId="0" fillId="6" borderId="27" xfId="0" applyNumberFormat="1" applyFont="1" applyFill="1" applyBorder="1" applyAlignment="1"/>
    <xf numFmtId="0" fontId="1" fillId="2" borderId="22" xfId="0" applyNumberFormat="1" applyFont="1" applyFill="1" applyBorder="1" applyAlignment="1">
      <alignment wrapText="1"/>
    </xf>
    <xf numFmtId="0" fontId="7" fillId="2" borderId="24" xfId="0" applyNumberFormat="1" applyFont="1" applyFill="1" applyBorder="1" applyAlignment="1"/>
    <xf numFmtId="164" fontId="0" fillId="6" borderId="29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0" fillId="4" borderId="15" xfId="0" applyNumberFormat="1" applyFont="1" applyFill="1" applyBorder="1" applyAlignment="1"/>
    <xf numFmtId="0" fontId="0" fillId="4" borderId="34" xfId="0" applyNumberFormat="1" applyFont="1" applyFill="1" applyBorder="1" applyAlignment="1"/>
    <xf numFmtId="0" fontId="0" fillId="4" borderId="24" xfId="0" applyNumberFormat="1" applyFont="1" applyFill="1" applyBorder="1" applyAlignment="1"/>
    <xf numFmtId="0" fontId="0" fillId="4" borderId="23" xfId="0" applyNumberFormat="1" applyFont="1" applyFill="1" applyBorder="1" applyAlignment="1"/>
    <xf numFmtId="0" fontId="0" fillId="2" borderId="23" xfId="0" applyNumberFormat="1" applyFont="1" applyFill="1" applyBorder="1" applyAlignment="1"/>
    <xf numFmtId="0" fontId="1" fillId="2" borderId="9" xfId="0" applyNumberFormat="1" applyFont="1" applyFill="1" applyBorder="1" applyAlignment="1">
      <alignment vertical="center" wrapText="1"/>
    </xf>
    <xf numFmtId="0" fontId="1" fillId="2" borderId="24" xfId="0" applyNumberFormat="1" applyFont="1" applyFill="1" applyBorder="1" applyAlignment="1"/>
    <xf numFmtId="0" fontId="0" fillId="2" borderId="24" xfId="0" applyNumberFormat="1" applyFont="1" applyFill="1" applyBorder="1" applyAlignment="1"/>
    <xf numFmtId="164" fontId="0" fillId="5" borderId="26" xfId="0" applyNumberFormat="1" applyFont="1" applyFill="1" applyBorder="1" applyAlignment="1"/>
    <xf numFmtId="164" fontId="0" fillId="6" borderId="28" xfId="0" applyNumberFormat="1" applyFont="1" applyFill="1" applyBorder="1" applyAlignment="1"/>
    <xf numFmtId="0" fontId="1" fillId="7" borderId="10" xfId="0" applyNumberFormat="1" applyFont="1" applyFill="1" applyBorder="1" applyAlignment="1">
      <alignment wrapText="1"/>
    </xf>
    <xf numFmtId="0" fontId="1" fillId="7" borderId="6" xfId="0" applyNumberFormat="1" applyFont="1" applyFill="1" applyBorder="1" applyAlignment="1"/>
    <xf numFmtId="164" fontId="0" fillId="7" borderId="25" xfId="0" applyNumberFormat="1" applyFont="1" applyFill="1" applyBorder="1" applyAlignment="1"/>
    <xf numFmtId="0" fontId="0" fillId="7" borderId="3" xfId="0" applyNumberFormat="1" applyFont="1" applyFill="1" applyBorder="1" applyAlignment="1"/>
    <xf numFmtId="0" fontId="0" fillId="7" borderId="4" xfId="0" applyNumberFormat="1" applyFont="1" applyFill="1" applyBorder="1" applyAlignment="1"/>
    <xf numFmtId="164" fontId="0" fillId="7" borderId="9" xfId="0" applyNumberFormat="1" applyFont="1" applyFill="1" applyBorder="1" applyAlignment="1"/>
    <xf numFmtId="0" fontId="0" fillId="7" borderId="9" xfId="0" applyNumberFormat="1" applyFont="1" applyFill="1" applyBorder="1" applyAlignment="1"/>
    <xf numFmtId="0" fontId="0" fillId="7" borderId="18" xfId="0" applyNumberFormat="1" applyFont="1" applyFill="1" applyBorder="1" applyAlignment="1"/>
    <xf numFmtId="0" fontId="8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5" fillId="5" borderId="22" xfId="0" applyFont="1" applyFill="1" applyBorder="1"/>
    <xf numFmtId="0" fontId="6" fillId="5" borderId="22" xfId="0" applyFont="1" applyFill="1" applyBorder="1"/>
    <xf numFmtId="0" fontId="6" fillId="5" borderId="31" xfId="0" applyFont="1" applyFill="1" applyBorder="1"/>
    <xf numFmtId="0" fontId="0" fillId="5" borderId="22" xfId="0" applyFill="1" applyBorder="1"/>
    <xf numFmtId="0" fontId="8" fillId="5" borderId="22" xfId="0" applyFont="1" applyFill="1" applyBorder="1"/>
    <xf numFmtId="0" fontId="0" fillId="6" borderId="22" xfId="0" applyNumberFormat="1" applyFont="1" applyFill="1" applyBorder="1" applyAlignment="1"/>
    <xf numFmtId="0" fontId="0" fillId="5" borderId="19" xfId="0" applyNumberFormat="1" applyFont="1" applyFill="1" applyBorder="1" applyAlignment="1"/>
    <xf numFmtId="0" fontId="0" fillId="5" borderId="15" xfId="0" applyFill="1" applyBorder="1"/>
    <xf numFmtId="0" fontId="0" fillId="5" borderId="32" xfId="0" applyFill="1" applyBorder="1"/>
    <xf numFmtId="0" fontId="8" fillId="5" borderId="15" xfId="0" applyFont="1" applyFill="1" applyBorder="1"/>
    <xf numFmtId="0" fontId="0" fillId="5" borderId="0" xfId="0" applyFill="1" applyBorder="1"/>
    <xf numFmtId="0" fontId="0" fillId="6" borderId="15" xfId="0" applyNumberFormat="1" applyFont="1" applyFill="1" applyBorder="1" applyAlignment="1"/>
    <xf numFmtId="0" fontId="0" fillId="5" borderId="20" xfId="0" applyNumberFormat="1" applyFont="1" applyFill="1" applyBorder="1" applyAlignment="1"/>
    <xf numFmtId="0" fontId="0" fillId="5" borderId="23" xfId="0" applyFill="1" applyBorder="1"/>
    <xf numFmtId="0" fontId="0" fillId="5" borderId="33" xfId="0" applyFill="1" applyBorder="1"/>
    <xf numFmtId="0" fontId="8" fillId="5" borderId="23" xfId="0" applyFont="1" applyFill="1" applyBorder="1"/>
    <xf numFmtId="0" fontId="0" fillId="5" borderId="17" xfId="0" applyFill="1" applyBorder="1"/>
    <xf numFmtId="0" fontId="0" fillId="6" borderId="23" xfId="0" applyNumberFormat="1" applyFont="1" applyFill="1" applyBorder="1" applyAlignment="1"/>
    <xf numFmtId="0" fontId="0" fillId="5" borderId="21" xfId="0" applyNumberFormat="1" applyFont="1" applyFill="1" applyBorder="1" applyAlignment="1"/>
    <xf numFmtId="164" fontId="0" fillId="6" borderId="24" xfId="0" applyNumberFormat="1" applyFont="1" applyFill="1" applyBorder="1" applyAlignment="1"/>
    <xf numFmtId="0" fontId="0" fillId="5" borderId="8" xfId="0" applyNumberFormat="1" applyFont="1" applyFill="1" applyBorder="1" applyAlignment="1"/>
    <xf numFmtId="0" fontId="0" fillId="5" borderId="14" xfId="0" applyNumberFormat="1" applyFont="1" applyFill="1" applyBorder="1" applyAlignment="1"/>
    <xf numFmtId="20" fontId="0" fillId="5" borderId="2" xfId="0" applyNumberFormat="1" applyFont="1" applyFill="1" applyBorder="1" applyAlignment="1"/>
    <xf numFmtId="0" fontId="0" fillId="6" borderId="34" xfId="0" applyNumberFormat="1" applyFont="1" applyFill="1" applyBorder="1" applyAlignment="1"/>
    <xf numFmtId="0" fontId="0" fillId="5" borderId="1" xfId="0" applyNumberFormat="1" applyFont="1" applyFill="1" applyBorder="1" applyAlignment="1"/>
    <xf numFmtId="0" fontId="9" fillId="0" borderId="0" xfId="0" applyFont="1"/>
    <xf numFmtId="164" fontId="0" fillId="2" borderId="29" xfId="0" applyNumberFormat="1" applyFont="1" applyFill="1" applyBorder="1" applyAlignment="1"/>
    <xf numFmtId="164" fontId="0" fillId="2" borderId="27" xfId="0" applyNumberFormat="1" applyFont="1" applyFill="1" applyBorder="1" applyAlignment="1"/>
    <xf numFmtId="164" fontId="0" fillId="2" borderId="28" xfId="0" applyNumberFormat="1" applyFont="1" applyFill="1" applyBorder="1" applyAlignment="1"/>
    <xf numFmtId="0" fontId="6" fillId="5" borderId="11" xfId="0" applyNumberFormat="1" applyFont="1" applyFill="1" applyBorder="1" applyAlignment="1"/>
    <xf numFmtId="21" fontId="0" fillId="2" borderId="15" xfId="0" applyNumberFormat="1" applyFont="1" applyFill="1" applyBorder="1" applyAlignment="1"/>
    <xf numFmtId="21" fontId="0" fillId="6" borderId="22" xfId="0" applyNumberFormat="1" applyFont="1" applyFill="1" applyBorder="1" applyAlignment="1"/>
    <xf numFmtId="20" fontId="0" fillId="6" borderId="22" xfId="0" applyNumberFormat="1" applyFont="1" applyFill="1" applyBorder="1" applyAlignment="1"/>
    <xf numFmtId="21" fontId="0" fillId="4" borderId="15" xfId="0" applyNumberFormat="1" applyFont="1" applyFill="1" applyBorder="1" applyAlignment="1"/>
    <xf numFmtId="0" fontId="1" fillId="0" borderId="29" xfId="0" applyNumberFormat="1" applyFont="1" applyFill="1" applyBorder="1" applyAlignment="1">
      <alignment wrapText="1"/>
    </xf>
    <xf numFmtId="0" fontId="1" fillId="0" borderId="29" xfId="0" applyNumberFormat="1" applyFont="1" applyFill="1" applyBorder="1" applyAlignment="1"/>
    <xf numFmtId="0" fontId="0" fillId="0" borderId="29" xfId="0" applyFill="1" applyBorder="1"/>
    <xf numFmtId="0" fontId="0" fillId="0" borderId="29" xfId="0" applyNumberFormat="1" applyFont="1" applyFill="1" applyBorder="1" applyAlignment="1"/>
    <xf numFmtId="0" fontId="1" fillId="3" borderId="37" xfId="0" applyNumberFormat="1" applyFont="1" applyFill="1" applyBorder="1" applyAlignment="1">
      <alignment wrapText="1"/>
    </xf>
    <xf numFmtId="2" fontId="0" fillId="5" borderId="26" xfId="0" applyNumberFormat="1" applyFont="1" applyFill="1" applyBorder="1" applyAlignment="1"/>
    <xf numFmtId="0" fontId="1" fillId="0" borderId="29" xfId="0" applyNumberFormat="1" applyFont="1" applyBorder="1" applyAlignment="1">
      <alignment wrapText="1"/>
    </xf>
    <xf numFmtId="0" fontId="1" fillId="0" borderId="29" xfId="0" applyNumberFormat="1" applyFont="1" applyBorder="1" applyAlignment="1"/>
    <xf numFmtId="0" fontId="0" fillId="5" borderId="29" xfId="0" applyNumberFormat="1" applyFont="1" applyFill="1" applyBorder="1" applyAlignment="1"/>
    <xf numFmtId="0" fontId="0" fillId="0" borderId="29" xfId="0" applyBorder="1"/>
    <xf numFmtId="0" fontId="0" fillId="5" borderId="29" xfId="0" applyFill="1" applyBorder="1"/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8" borderId="9" xfId="0" applyNumberFormat="1" applyFont="1" applyFill="1" applyBorder="1" applyAlignment="1"/>
    <xf numFmtId="0" fontId="0" fillId="8" borderId="3" xfId="0" applyNumberFormat="1" applyFont="1" applyFill="1" applyBorder="1" applyAlignment="1"/>
    <xf numFmtId="0" fontId="0" fillId="8" borderId="4" xfId="0" applyNumberFormat="1" applyFont="1" applyFill="1" applyBorder="1" applyAlignment="1"/>
    <xf numFmtId="0" fontId="0" fillId="5" borderId="24" xfId="0" applyNumberFormat="1" applyFont="1" applyFill="1" applyBorder="1" applyAlignment="1">
      <alignment horizontal="center" vertical="center"/>
    </xf>
    <xf numFmtId="0" fontId="0" fillId="5" borderId="15" xfId="0" applyNumberFormat="1" applyFont="1" applyFill="1" applyBorder="1" applyAlignment="1">
      <alignment horizontal="center" vertical="center"/>
    </xf>
    <xf numFmtId="0" fontId="0" fillId="5" borderId="3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"/>
  <sheetViews>
    <sheetView tabSelected="1" view="pageBreakPreview" topLeftCell="E1" zoomScale="70" zoomScaleNormal="115" zoomScaleSheetLayoutView="70" workbookViewId="0">
      <selection activeCell="Q55" sqref="Q55"/>
    </sheetView>
  </sheetViews>
  <sheetFormatPr defaultRowHeight="14.5" x14ac:dyDescent="0.35"/>
  <cols>
    <col min="1" max="1" width="5.81640625" customWidth="1"/>
    <col min="2" max="2" width="12.1796875" customWidth="1"/>
    <col min="3" max="3" width="14" customWidth="1"/>
    <col min="4" max="4" width="12" style="165" customWidth="1"/>
    <col min="5" max="5" width="9.54296875" customWidth="1"/>
    <col min="6" max="6" width="10.7265625" customWidth="1"/>
    <col min="7" max="7" width="16.81640625" style="56" customWidth="1"/>
    <col min="8" max="8" width="9.1796875" customWidth="1"/>
    <col min="9" max="9" width="10" style="13" customWidth="1"/>
    <col min="10" max="10" width="10.26953125" style="13" customWidth="1"/>
    <col min="11" max="11" width="9" style="13" customWidth="1"/>
    <col min="12" max="12" width="10.81640625" customWidth="1"/>
    <col min="13" max="13" width="10.26953125" style="13" customWidth="1"/>
    <col min="14" max="14" width="9.1796875" style="13" customWidth="1"/>
    <col min="15" max="15" width="0.7265625" style="10" customWidth="1"/>
    <col min="16" max="16" width="9.1796875" customWidth="1"/>
    <col min="17" max="17" width="10.54296875" customWidth="1"/>
    <col min="19" max="19" width="8.7265625" customWidth="1"/>
    <col min="21" max="21" width="9.1796875" bestFit="1" customWidth="1"/>
    <col min="24" max="24" width="10.7265625" style="163" customWidth="1"/>
    <col min="25" max="26" width="9.1796875" style="156"/>
    <col min="27" max="27" width="13.81640625" style="156" customWidth="1"/>
  </cols>
  <sheetData>
    <row r="1" spans="1:27" ht="15" thickBot="1" x14ac:dyDescent="0.4"/>
    <row r="2" spans="1:27" s="4" customFormat="1" ht="44.5" customHeight="1" thickBot="1" x14ac:dyDescent="0.4">
      <c r="A2" s="8" t="s">
        <v>0</v>
      </c>
      <c r="B2" s="6" t="s">
        <v>1</v>
      </c>
      <c r="C2" s="22" t="s">
        <v>2</v>
      </c>
      <c r="D2" s="166" t="s">
        <v>37</v>
      </c>
      <c r="E2" s="65" t="s">
        <v>3</v>
      </c>
      <c r="F2" s="65" t="s">
        <v>4</v>
      </c>
      <c r="G2" s="76" t="s">
        <v>5</v>
      </c>
      <c r="H2" s="85" t="s">
        <v>6</v>
      </c>
      <c r="I2" s="95" t="s">
        <v>7</v>
      </c>
      <c r="J2" s="95" t="s">
        <v>8</v>
      </c>
      <c r="K2" s="105" t="s">
        <v>9</v>
      </c>
      <c r="L2" s="6" t="s">
        <v>10</v>
      </c>
      <c r="M2" s="14" t="s">
        <v>11</v>
      </c>
      <c r="N2" s="16" t="s">
        <v>12</v>
      </c>
      <c r="O2" s="110"/>
      <c r="P2" s="17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58" t="s">
        <v>20</v>
      </c>
      <c r="X2" s="160" t="s">
        <v>66</v>
      </c>
      <c r="Y2" s="154" t="s">
        <v>67</v>
      </c>
      <c r="Z2" s="154" t="s">
        <v>68</v>
      </c>
      <c r="AA2" s="154" t="s">
        <v>69</v>
      </c>
    </row>
    <row r="3" spans="1:27" s="3" customFormat="1" x14ac:dyDescent="0.35">
      <c r="A3" s="9"/>
      <c r="B3" s="7"/>
      <c r="C3" s="47"/>
      <c r="D3" s="167"/>
      <c r="E3" s="66"/>
      <c r="F3" s="75"/>
      <c r="G3" s="77"/>
      <c r="H3" s="86"/>
      <c r="I3" s="96" t="s">
        <v>31</v>
      </c>
      <c r="J3" s="106"/>
      <c r="K3" s="93"/>
      <c r="L3" s="7"/>
      <c r="M3" s="15"/>
      <c r="N3" s="48"/>
      <c r="O3" s="111"/>
      <c r="S3" s="1"/>
      <c r="T3" s="1"/>
      <c r="U3" s="1"/>
      <c r="V3" s="1"/>
      <c r="X3" s="161"/>
      <c r="Y3" s="155"/>
      <c r="Z3" s="155"/>
      <c r="AA3" s="155"/>
    </row>
    <row r="4" spans="1:27" s="32" customFormat="1" x14ac:dyDescent="0.35">
      <c r="A4" s="9"/>
      <c r="B4" s="7"/>
      <c r="C4" s="47"/>
      <c r="D4" s="167"/>
      <c r="E4" s="66"/>
      <c r="F4" s="75"/>
      <c r="G4" s="77"/>
      <c r="H4" s="89"/>
      <c r="I4" s="97"/>
      <c r="J4" s="97"/>
      <c r="K4" s="94"/>
      <c r="L4" s="108"/>
      <c r="M4" s="97"/>
      <c r="N4" s="109"/>
      <c r="O4" s="112"/>
      <c r="P4" s="50"/>
      <c r="Q4" s="49"/>
      <c r="R4" s="49"/>
      <c r="S4" s="51"/>
      <c r="T4" s="52"/>
      <c r="U4" s="49"/>
      <c r="V4" s="51"/>
      <c r="W4" s="159"/>
      <c r="X4" s="162"/>
      <c r="Y4" s="156"/>
      <c r="Z4" s="156"/>
      <c r="AA4" s="156"/>
    </row>
    <row r="5" spans="1:27" s="32" customFormat="1" x14ac:dyDescent="0.35">
      <c r="A5" s="29">
        <v>1</v>
      </c>
      <c r="B5" s="30" t="s">
        <v>39</v>
      </c>
      <c r="C5" s="149" t="s">
        <v>54</v>
      </c>
      <c r="D5" s="168">
        <v>2</v>
      </c>
      <c r="E5" s="67">
        <v>0.96399999999999997</v>
      </c>
      <c r="F5" s="186" t="s">
        <v>40</v>
      </c>
      <c r="G5" s="78" t="s">
        <v>41</v>
      </c>
      <c r="H5" s="87">
        <v>0.4375</v>
      </c>
      <c r="I5" s="139">
        <v>0.49722222222222223</v>
      </c>
      <c r="J5" s="139">
        <v>0.59444444444444444</v>
      </c>
      <c r="K5" s="139">
        <v>0.66666666666666663</v>
      </c>
      <c r="L5" s="87">
        <v>0.33333333333333331</v>
      </c>
      <c r="M5" s="139">
        <v>0.54287037037037034</v>
      </c>
      <c r="N5" s="139">
        <v>0.60306712962962961</v>
      </c>
      <c r="O5" s="183"/>
      <c r="P5" s="50">
        <f>J5-I5</f>
        <v>9.722222222222221E-2</v>
      </c>
      <c r="Q5" s="49">
        <f>M5-L5</f>
        <v>0.20953703703703702</v>
      </c>
      <c r="R5" s="49">
        <f>P5+Q5</f>
        <v>0.30675925925925923</v>
      </c>
      <c r="S5" s="51">
        <f>HOUR(R5)*60+MINUTE(R5)+SECOND(R5)/60</f>
        <v>441.73333333333335</v>
      </c>
      <c r="T5" s="52">
        <f>S5*E5</f>
        <v>425.83093333333335</v>
      </c>
      <c r="U5" s="49">
        <f>(I5-H5)+(K5-J5)+(N5-M5)</f>
        <v>0.19214120370370369</v>
      </c>
      <c r="V5" s="51">
        <f>HOUR(U5)*60+MINUTE(U5)+SECOND(U5)/60</f>
        <v>276.68333333333334</v>
      </c>
      <c r="W5" s="159">
        <f>(T5+V5)/60</f>
        <v>11.708571111111111</v>
      </c>
      <c r="X5" s="162" t="s">
        <v>70</v>
      </c>
      <c r="Y5" s="156" t="s">
        <v>70</v>
      </c>
      <c r="Z5" s="156" t="s">
        <v>70</v>
      </c>
      <c r="AA5" s="156" t="s">
        <v>76</v>
      </c>
    </row>
    <row r="6" spans="1:27" s="32" customFormat="1" x14ac:dyDescent="0.35">
      <c r="A6" s="33"/>
      <c r="B6" s="34"/>
      <c r="C6" s="140"/>
      <c r="D6" s="169"/>
      <c r="E6" s="68"/>
      <c r="F6" s="187"/>
      <c r="G6" s="79"/>
      <c r="H6" s="88"/>
      <c r="I6" s="131"/>
      <c r="J6" s="131"/>
      <c r="K6" s="131"/>
      <c r="L6" s="31"/>
      <c r="M6" s="131"/>
      <c r="N6" s="131"/>
      <c r="O6" s="184"/>
      <c r="P6" s="35"/>
      <c r="Q6" s="34"/>
      <c r="R6" s="34"/>
      <c r="S6" s="34"/>
      <c r="T6" s="34"/>
      <c r="U6" s="34"/>
      <c r="V6" s="34"/>
      <c r="W6" s="140"/>
      <c r="X6" s="162"/>
      <c r="Y6" s="156"/>
      <c r="Z6" s="156"/>
      <c r="AA6" s="156"/>
    </row>
    <row r="7" spans="1:27" s="32" customFormat="1" x14ac:dyDescent="0.35">
      <c r="A7" s="33"/>
      <c r="B7" s="34"/>
      <c r="C7" s="140"/>
      <c r="D7" s="169"/>
      <c r="E7" s="68"/>
      <c r="F7" s="187"/>
      <c r="G7" s="79"/>
      <c r="H7" s="88"/>
      <c r="I7" s="131"/>
      <c r="J7" s="131"/>
      <c r="K7" s="131"/>
      <c r="L7" s="112"/>
      <c r="M7" s="131"/>
      <c r="N7" s="35"/>
      <c r="O7" s="184"/>
      <c r="P7" s="35"/>
      <c r="Q7" s="34"/>
      <c r="R7" s="34"/>
      <c r="S7" s="34"/>
      <c r="T7" s="34"/>
      <c r="U7" s="34"/>
      <c r="V7" s="34"/>
      <c r="W7" s="140"/>
      <c r="X7" s="162"/>
      <c r="Y7" s="156"/>
      <c r="Z7" s="156"/>
      <c r="AA7" s="156"/>
    </row>
    <row r="8" spans="1:27" s="32" customFormat="1" x14ac:dyDescent="0.35">
      <c r="A8" s="33"/>
      <c r="B8" s="34"/>
      <c r="C8" s="140"/>
      <c r="D8" s="169"/>
      <c r="E8" s="68"/>
      <c r="F8" s="187"/>
      <c r="G8" s="79"/>
      <c r="H8" s="88"/>
      <c r="I8" s="131"/>
      <c r="J8" s="131"/>
      <c r="K8" s="131"/>
      <c r="L8" s="31"/>
      <c r="M8" s="131"/>
      <c r="N8" s="131"/>
      <c r="O8" s="184"/>
      <c r="P8" s="35"/>
      <c r="Q8" s="34"/>
      <c r="R8" s="34"/>
      <c r="S8" s="34"/>
      <c r="T8" s="34"/>
      <c r="U8" s="34"/>
      <c r="V8" s="34"/>
      <c r="W8" s="140"/>
      <c r="X8" s="162"/>
      <c r="Y8" s="156"/>
      <c r="Z8" s="156"/>
      <c r="AA8" s="156"/>
    </row>
    <row r="9" spans="1:27" s="144" customFormat="1" x14ac:dyDescent="0.35">
      <c r="A9" s="36"/>
      <c r="B9" s="37"/>
      <c r="C9" s="141"/>
      <c r="D9" s="170"/>
      <c r="E9" s="69"/>
      <c r="F9" s="188"/>
      <c r="G9" s="80"/>
      <c r="H9" s="142"/>
      <c r="I9" s="143"/>
      <c r="J9" s="143"/>
      <c r="K9" s="143"/>
      <c r="L9" s="38"/>
      <c r="M9" s="143"/>
      <c r="N9" s="143"/>
      <c r="O9" s="185"/>
      <c r="P9" s="39"/>
      <c r="Q9" s="37"/>
      <c r="R9" s="37"/>
      <c r="S9" s="34"/>
      <c r="T9" s="34"/>
      <c r="U9" s="34"/>
      <c r="V9" s="34"/>
      <c r="W9" s="140"/>
      <c r="X9" s="162"/>
      <c r="Y9" s="157"/>
      <c r="Z9" s="157"/>
      <c r="AA9" s="157"/>
    </row>
    <row r="10" spans="1:27" s="21" customFormat="1" x14ac:dyDescent="0.35">
      <c r="A10" s="19">
        <f>A5+1</f>
        <v>2</v>
      </c>
      <c r="B10" s="11" t="s">
        <v>21</v>
      </c>
      <c r="C10" s="57" t="s">
        <v>22</v>
      </c>
      <c r="D10" s="171">
        <v>1</v>
      </c>
      <c r="E10" s="70">
        <v>1.1479999999999999</v>
      </c>
      <c r="F10" s="189" t="s">
        <v>24</v>
      </c>
      <c r="G10" s="81" t="s">
        <v>23</v>
      </c>
      <c r="H10" s="87">
        <v>0.4375</v>
      </c>
      <c r="I10" s="146">
        <v>0.49760416666666668</v>
      </c>
      <c r="J10" s="146">
        <v>0.57074074074074077</v>
      </c>
      <c r="K10" s="147">
        <v>0.6369907407407408</v>
      </c>
      <c r="L10" s="108">
        <v>0.33333333333333331</v>
      </c>
      <c r="M10" s="146">
        <v>0.56712962962962965</v>
      </c>
      <c r="N10" s="148">
        <v>0.62261574074074078</v>
      </c>
      <c r="O10" s="115"/>
      <c r="P10" s="50">
        <f>J10-I10</f>
        <v>7.313657407407409E-2</v>
      </c>
      <c r="Q10" s="49">
        <f>M10-L10</f>
        <v>0.23379629629629634</v>
      </c>
      <c r="R10" s="49">
        <f>P10+Q10</f>
        <v>0.30693287037037043</v>
      </c>
      <c r="S10" s="51">
        <f>HOUR(R10)*60+MINUTE(R10)+SECOND(R10)/60</f>
        <v>441.98333333333335</v>
      </c>
      <c r="T10" s="52">
        <f>S10*E10</f>
        <v>507.39686666666665</v>
      </c>
      <c r="U10" s="49">
        <f>(I10-H10)+(K10-J10)+(N10-M10)</f>
        <v>0.18184027777777784</v>
      </c>
      <c r="V10" s="51">
        <f>HOUR(U10)*60+MINUTE(U10)+SECOND(U10)/60</f>
        <v>261.85000000000002</v>
      </c>
      <c r="W10" s="159">
        <f>(T10+V10)/60</f>
        <v>12.82078111111111</v>
      </c>
      <c r="X10" s="157"/>
      <c r="Y10" s="156" t="s">
        <v>70</v>
      </c>
      <c r="Z10" s="156"/>
      <c r="AA10" s="156"/>
    </row>
    <row r="11" spans="1:27" s="21" customFormat="1" x14ac:dyDescent="0.35">
      <c r="A11" s="23"/>
      <c r="B11" s="10" t="s">
        <v>27</v>
      </c>
      <c r="C11" s="58"/>
      <c r="D11" s="172"/>
      <c r="E11" s="71"/>
      <c r="F11" s="190"/>
      <c r="G11" s="82"/>
      <c r="H11" s="90"/>
      <c r="I11" s="100"/>
      <c r="J11" s="98"/>
      <c r="K11" s="98"/>
      <c r="L11" s="2"/>
      <c r="M11" s="100"/>
      <c r="N11" s="100"/>
      <c r="O11" s="113"/>
      <c r="P11" s="24"/>
      <c r="Q11" s="10"/>
      <c r="R11" s="10"/>
      <c r="S11" s="10"/>
      <c r="T11" s="10"/>
      <c r="U11" s="10"/>
      <c r="V11" s="10"/>
      <c r="W11" s="58"/>
      <c r="X11" s="157"/>
      <c r="Y11" s="156"/>
      <c r="Z11" s="156"/>
      <c r="AA11" s="156"/>
    </row>
    <row r="12" spans="1:27" s="21" customFormat="1" x14ac:dyDescent="0.35">
      <c r="A12" s="23"/>
      <c r="B12" s="10"/>
      <c r="C12" s="58"/>
      <c r="D12" s="172"/>
      <c r="E12" s="71"/>
      <c r="F12" s="190"/>
      <c r="G12" s="82"/>
      <c r="H12" s="90"/>
      <c r="I12" s="100"/>
      <c r="J12" s="98"/>
      <c r="K12" s="98"/>
      <c r="L12" s="2"/>
      <c r="M12" s="100"/>
      <c r="N12" s="100"/>
      <c r="O12" s="113"/>
      <c r="P12" s="24"/>
      <c r="Q12" s="10"/>
      <c r="R12" s="10"/>
      <c r="S12" s="10"/>
      <c r="T12" s="10"/>
      <c r="U12" s="10"/>
      <c r="V12" s="10"/>
      <c r="W12" s="58"/>
      <c r="X12" s="157"/>
      <c r="Y12" s="156"/>
      <c r="Z12" s="156"/>
      <c r="AA12" s="156"/>
    </row>
    <row r="13" spans="1:27" s="21" customFormat="1" x14ac:dyDescent="0.35">
      <c r="A13" s="23"/>
      <c r="B13" s="10"/>
      <c r="C13" s="58"/>
      <c r="D13" s="172"/>
      <c r="E13" s="71"/>
      <c r="F13" s="190"/>
      <c r="G13" s="82"/>
      <c r="H13" s="90"/>
      <c r="I13" s="100"/>
      <c r="J13" s="98"/>
      <c r="K13" s="98"/>
      <c r="L13" s="2"/>
      <c r="M13" s="100"/>
      <c r="N13" s="100"/>
      <c r="O13" s="113"/>
      <c r="P13" s="24"/>
      <c r="Q13" s="10"/>
      <c r="R13" s="10"/>
      <c r="S13" s="10"/>
      <c r="T13" s="10"/>
      <c r="U13" s="10"/>
      <c r="V13" s="10"/>
      <c r="W13" s="58"/>
      <c r="X13" s="157"/>
      <c r="Y13" s="156"/>
      <c r="Z13" s="156"/>
      <c r="AA13" s="156"/>
    </row>
    <row r="14" spans="1:27" s="21" customFormat="1" x14ac:dyDescent="0.35">
      <c r="A14" s="25"/>
      <c r="B14" s="12"/>
      <c r="C14" s="59"/>
      <c r="D14" s="173"/>
      <c r="E14" s="72"/>
      <c r="F14" s="191"/>
      <c r="G14" s="83"/>
      <c r="H14" s="91"/>
      <c r="I14" s="101"/>
      <c r="J14" s="99"/>
      <c r="K14" s="99"/>
      <c r="L14" s="5"/>
      <c r="M14" s="101"/>
      <c r="N14" s="101"/>
      <c r="O14" s="114"/>
      <c r="P14" s="26"/>
      <c r="Q14" s="12"/>
      <c r="R14" s="12"/>
      <c r="S14" s="10"/>
      <c r="T14" s="10"/>
      <c r="U14" s="10"/>
      <c r="V14" s="10"/>
      <c r="W14" s="58"/>
      <c r="X14" s="157"/>
      <c r="Y14" s="157"/>
      <c r="Z14" s="156"/>
      <c r="AA14" s="156"/>
    </row>
    <row r="15" spans="1:27" s="21" customFormat="1" x14ac:dyDescent="0.35">
      <c r="A15" s="19">
        <f>A10+1</f>
        <v>3</v>
      </c>
      <c r="B15" s="11" t="s">
        <v>25</v>
      </c>
      <c r="C15" s="57" t="s">
        <v>28</v>
      </c>
      <c r="D15" s="171">
        <v>2</v>
      </c>
      <c r="E15" s="70">
        <v>0.85699999999999998</v>
      </c>
      <c r="F15" s="189" t="s">
        <v>29</v>
      </c>
      <c r="G15" s="81" t="s">
        <v>30</v>
      </c>
      <c r="H15" s="87">
        <v>0.4375</v>
      </c>
      <c r="I15" s="102"/>
      <c r="J15" s="107"/>
      <c r="K15" s="107"/>
      <c r="L15" s="89">
        <f>L10</f>
        <v>0.33333333333333331</v>
      </c>
      <c r="M15" s="102"/>
      <c r="N15" s="102"/>
      <c r="O15" s="116"/>
      <c r="P15" s="50">
        <f>J15-I15</f>
        <v>0</v>
      </c>
      <c r="Q15" s="49">
        <f>M15-L15</f>
        <v>-0.33333333333333331</v>
      </c>
      <c r="R15" s="49">
        <f>P15+Q15</f>
        <v>-0.33333333333333331</v>
      </c>
      <c r="S15" s="51" t="e">
        <f>HOUR(R15)*60+MINUTE(R15)+SECOND(R15)/60</f>
        <v>#NUM!</v>
      </c>
      <c r="T15" s="52" t="e">
        <f>S15*E15</f>
        <v>#NUM!</v>
      </c>
      <c r="U15" s="49">
        <f>(I15-H15)+(K15-J15)+(N15-M15)</f>
        <v>-0.4375</v>
      </c>
      <c r="V15" s="51" t="e">
        <f>HOUR(U15)*60+MINUTE(U15)+SECOND(U15)/60</f>
        <v>#NUM!</v>
      </c>
      <c r="W15" s="159" t="e">
        <f>(T15+V15)/60</f>
        <v>#NUM!</v>
      </c>
      <c r="X15" s="156" t="s">
        <v>71</v>
      </c>
      <c r="Y15" s="156"/>
      <c r="Z15" s="156"/>
      <c r="AA15" s="156"/>
    </row>
    <row r="16" spans="1:27" s="21" customFormat="1" x14ac:dyDescent="0.35">
      <c r="A16" s="10"/>
      <c r="B16" s="10" t="s">
        <v>26</v>
      </c>
      <c r="C16" s="58"/>
      <c r="D16" s="172"/>
      <c r="E16" s="71"/>
      <c r="F16" s="190"/>
      <c r="G16" s="82"/>
      <c r="H16" s="2"/>
      <c r="I16" s="100" t="s">
        <v>64</v>
      </c>
      <c r="J16" s="98"/>
      <c r="K16" s="98"/>
      <c r="L16" s="2"/>
      <c r="M16" s="100" t="s">
        <v>65</v>
      </c>
      <c r="N16" s="100"/>
      <c r="O16" s="113"/>
      <c r="P16" s="10"/>
      <c r="Q16" s="10"/>
      <c r="R16" s="24"/>
      <c r="S16" s="10"/>
      <c r="T16" s="10"/>
      <c r="U16" s="10"/>
      <c r="V16" s="10"/>
      <c r="W16" s="58"/>
      <c r="X16" s="156"/>
      <c r="Y16" s="156"/>
      <c r="Z16" s="156"/>
      <c r="AA16" s="156"/>
    </row>
    <row r="17" spans="1:27" s="21" customFormat="1" x14ac:dyDescent="0.35">
      <c r="A17" s="10"/>
      <c r="B17" s="10"/>
      <c r="C17" s="58"/>
      <c r="D17" s="172"/>
      <c r="E17" s="71"/>
      <c r="F17" s="190"/>
      <c r="G17" s="82"/>
      <c r="H17" s="2"/>
      <c r="I17" s="100"/>
      <c r="J17" s="98"/>
      <c r="K17" s="98"/>
      <c r="L17" s="2"/>
      <c r="M17" s="100"/>
      <c r="N17" s="100"/>
      <c r="O17" s="113"/>
      <c r="P17" s="10"/>
      <c r="Q17" s="10"/>
      <c r="R17" s="24"/>
      <c r="S17" s="10"/>
      <c r="T17" s="10"/>
      <c r="U17" s="10"/>
      <c r="V17" s="10" t="s">
        <v>64</v>
      </c>
      <c r="W17" s="58"/>
      <c r="X17" s="156"/>
      <c r="Y17" s="156"/>
      <c r="Z17" s="156"/>
      <c r="AA17" s="156"/>
    </row>
    <row r="18" spans="1:27" s="28" customFormat="1" x14ac:dyDescent="0.35">
      <c r="A18" s="10"/>
      <c r="B18" s="10"/>
      <c r="C18" s="58"/>
      <c r="D18" s="172"/>
      <c r="E18" s="71"/>
      <c r="F18" s="190"/>
      <c r="G18" s="82"/>
      <c r="H18" s="2"/>
      <c r="I18" s="100"/>
      <c r="J18" s="98"/>
      <c r="K18" s="98"/>
      <c r="L18" s="2"/>
      <c r="M18" s="100"/>
      <c r="N18" s="100"/>
      <c r="O18" s="113"/>
      <c r="P18" s="10"/>
      <c r="Q18" s="10"/>
      <c r="R18" s="24"/>
      <c r="S18" s="10"/>
      <c r="T18" s="10"/>
      <c r="U18" s="10"/>
      <c r="V18" s="10"/>
      <c r="W18" s="58"/>
      <c r="X18" s="156"/>
      <c r="Y18" s="156"/>
      <c r="Z18" s="156"/>
      <c r="AA18" s="156"/>
    </row>
    <row r="19" spans="1:27" s="21" customFormat="1" x14ac:dyDescent="0.35">
      <c r="A19" s="20"/>
      <c r="B19" s="20"/>
      <c r="C19" s="60"/>
      <c r="D19" s="174"/>
      <c r="E19" s="73"/>
      <c r="F19" s="193"/>
      <c r="G19" s="84"/>
      <c r="H19" s="92"/>
      <c r="I19" s="103"/>
      <c r="J19" s="104"/>
      <c r="K19" s="104"/>
      <c r="L19" s="5"/>
      <c r="M19" s="103"/>
      <c r="N19" s="103"/>
      <c r="O19" s="117"/>
      <c r="P19" s="20"/>
      <c r="Q19" s="20"/>
      <c r="R19" s="40"/>
      <c r="S19" s="20"/>
      <c r="T19" s="20"/>
      <c r="U19" s="20"/>
      <c r="V19" s="20"/>
      <c r="W19" s="60"/>
      <c r="X19" s="156"/>
      <c r="Y19" s="156"/>
      <c r="Z19" s="156"/>
      <c r="AA19" s="156"/>
    </row>
    <row r="20" spans="1:27" x14ac:dyDescent="0.35">
      <c r="A20" s="19">
        <f>A15+1</f>
        <v>4</v>
      </c>
      <c r="B20" s="44" t="s">
        <v>42</v>
      </c>
      <c r="C20" s="61" t="s">
        <v>43</v>
      </c>
      <c r="D20" s="175">
        <v>2</v>
      </c>
      <c r="E20" s="44">
        <v>0.91300000000000003</v>
      </c>
      <c r="F20" s="194">
        <v>9568</v>
      </c>
      <c r="G20" s="53" t="s">
        <v>44</v>
      </c>
      <c r="H20" s="87">
        <v>0.4375</v>
      </c>
      <c r="I20" s="153">
        <v>0.49861111111111112</v>
      </c>
      <c r="J20" s="150">
        <v>0.61197916666666663</v>
      </c>
      <c r="K20" s="150">
        <v>0.67638888888888893</v>
      </c>
      <c r="L20" s="89">
        <f>L15</f>
        <v>0.33333333333333331</v>
      </c>
      <c r="M20" s="153">
        <v>0.54579861111111116</v>
      </c>
      <c r="N20" s="153">
        <v>0.61094907407407406</v>
      </c>
      <c r="O20" s="113"/>
      <c r="P20" s="50">
        <f>J20-I20</f>
        <v>0.11336805555555551</v>
      </c>
      <c r="Q20" s="49">
        <f>M20-L20</f>
        <v>0.21246527777777785</v>
      </c>
      <c r="R20" s="49">
        <f>P20+Q20</f>
        <v>0.32583333333333336</v>
      </c>
      <c r="S20" s="51">
        <f>HOUR(R20)*60+MINUTE(R20)+SECOND(R20)/60</f>
        <v>469.2</v>
      </c>
      <c r="T20" s="52">
        <f>S20*E20</f>
        <v>428.37959999999998</v>
      </c>
      <c r="U20" s="49">
        <f>(I20-H20)+(K20-J20)+(N20-M20)</f>
        <v>0.19067129629629631</v>
      </c>
      <c r="V20" s="51">
        <f>HOUR(U20)*60+MINUTE(U20)+SECOND(U20)/60</f>
        <v>274.56666666666666</v>
      </c>
      <c r="W20" s="159">
        <f>(T20+V20)/60</f>
        <v>11.71577111111111</v>
      </c>
      <c r="X20" s="163" t="s">
        <v>72</v>
      </c>
      <c r="Z20" s="156" t="s">
        <v>72</v>
      </c>
    </row>
    <row r="21" spans="1:27" x14ac:dyDescent="0.35">
      <c r="A21" s="42"/>
      <c r="B21" s="42"/>
      <c r="C21" s="62"/>
      <c r="D21" s="176"/>
      <c r="E21" s="42"/>
      <c r="F21" s="195"/>
      <c r="G21" s="54"/>
      <c r="I21" s="98"/>
      <c r="J21" s="98"/>
      <c r="K21" s="98"/>
      <c r="L21" s="2"/>
      <c r="M21" s="98"/>
      <c r="N21" s="98"/>
      <c r="O21" s="113"/>
    </row>
    <row r="22" spans="1:27" x14ac:dyDescent="0.35">
      <c r="A22" s="42"/>
      <c r="B22" s="42"/>
      <c r="C22" s="62"/>
      <c r="D22" s="176"/>
      <c r="E22" s="42"/>
      <c r="F22" s="195"/>
      <c r="G22" s="54"/>
      <c r="I22" s="98"/>
      <c r="J22" s="98"/>
      <c r="K22" s="98"/>
      <c r="L22" s="2"/>
      <c r="M22" s="98"/>
      <c r="N22" s="98"/>
      <c r="O22" s="113"/>
    </row>
    <row r="23" spans="1:27" s="27" customFormat="1" x14ac:dyDescent="0.35">
      <c r="A23" s="42"/>
      <c r="B23" s="42"/>
      <c r="C23" s="62"/>
      <c r="D23" s="176"/>
      <c r="E23" s="42"/>
      <c r="F23" s="195"/>
      <c r="G23" s="54"/>
      <c r="H23"/>
      <c r="I23" s="98"/>
      <c r="J23" s="98"/>
      <c r="K23" s="98"/>
      <c r="L23" s="2"/>
      <c r="M23" s="98"/>
      <c r="N23" s="98"/>
      <c r="O23" s="113"/>
      <c r="P23"/>
      <c r="Q23"/>
      <c r="R23"/>
      <c r="S23"/>
      <c r="T23"/>
      <c r="U23"/>
      <c r="V23"/>
      <c r="W23"/>
      <c r="X23" s="163"/>
      <c r="Y23" s="156"/>
      <c r="Z23" s="156"/>
      <c r="AA23" s="156"/>
    </row>
    <row r="24" spans="1:27" x14ac:dyDescent="0.35">
      <c r="A24" s="43"/>
      <c r="B24" s="43"/>
      <c r="C24" s="63"/>
      <c r="D24" s="177"/>
      <c r="E24" s="43"/>
      <c r="F24" s="196"/>
      <c r="G24" s="55"/>
      <c r="H24" s="27"/>
      <c r="I24" s="104"/>
      <c r="J24" s="104"/>
      <c r="K24" s="104"/>
      <c r="L24" s="5"/>
      <c r="M24" s="104"/>
      <c r="N24" s="104"/>
      <c r="O24" s="117"/>
      <c r="P24" s="27"/>
      <c r="Q24" s="27"/>
      <c r="R24" s="27"/>
      <c r="S24" s="27"/>
      <c r="T24" s="27"/>
      <c r="U24" s="27"/>
      <c r="V24" s="27"/>
      <c r="W24" s="27"/>
    </row>
    <row r="25" spans="1:27" x14ac:dyDescent="0.35">
      <c r="A25" s="19">
        <f>A20+1</f>
        <v>5</v>
      </c>
      <c r="B25" s="46" t="s">
        <v>48</v>
      </c>
      <c r="C25" s="64" t="s">
        <v>49</v>
      </c>
      <c r="D25" s="176">
        <v>1</v>
      </c>
      <c r="E25" s="145">
        <v>1.1040000000000001</v>
      </c>
      <c r="F25" s="197" t="s">
        <v>50</v>
      </c>
      <c r="G25" s="54" t="s">
        <v>48</v>
      </c>
      <c r="H25" s="87">
        <v>0.4375</v>
      </c>
      <c r="I25" s="150">
        <v>0.50486111111111109</v>
      </c>
      <c r="J25" s="150">
        <v>0.58958333333333335</v>
      </c>
      <c r="K25" s="150">
        <v>0.67291666666666661</v>
      </c>
      <c r="L25" s="89">
        <f>L20</f>
        <v>0.33333333333333331</v>
      </c>
      <c r="M25" s="150">
        <v>0.57686342592592588</v>
      </c>
      <c r="N25" s="150">
        <v>0.64155092592592589</v>
      </c>
      <c r="O25" s="113"/>
      <c r="P25" s="50">
        <f>J25-I25</f>
        <v>8.4722222222222254E-2</v>
      </c>
      <c r="Q25" s="49">
        <f>M25-L25</f>
        <v>0.24353009259259256</v>
      </c>
      <c r="R25" s="49">
        <f>P25+Q25</f>
        <v>0.32825231481481482</v>
      </c>
      <c r="S25" s="51">
        <f>HOUR(R25)*60+MINUTE(R25)+SECOND(R25)/60</f>
        <v>472.68333333333334</v>
      </c>
      <c r="T25" s="52">
        <f>S25*E25</f>
        <v>521.8424</v>
      </c>
      <c r="U25" s="49">
        <f>(I25-H25)+(K25-J25)+(N25-M25)</f>
        <v>0.21538194444444436</v>
      </c>
      <c r="V25" s="51">
        <f>HOUR(U25)*60+MINUTE(U25)+SECOND(U25)/60</f>
        <v>310.14999999999998</v>
      </c>
      <c r="W25" s="159">
        <f>(T25+V25)/60</f>
        <v>13.866539999999999</v>
      </c>
      <c r="Y25" s="156" t="s">
        <v>72</v>
      </c>
    </row>
    <row r="26" spans="1:27" x14ac:dyDescent="0.35">
      <c r="A26" s="42"/>
      <c r="B26" s="42"/>
      <c r="C26" s="62"/>
      <c r="D26" s="176"/>
      <c r="E26" s="42"/>
      <c r="F26" s="195"/>
      <c r="G26" s="54"/>
      <c r="I26" s="98"/>
      <c r="J26" s="98"/>
      <c r="K26" s="98"/>
      <c r="L26" s="2"/>
      <c r="M26" s="98"/>
      <c r="N26" s="98"/>
      <c r="O26" s="113"/>
    </row>
    <row r="27" spans="1:27" x14ac:dyDescent="0.35">
      <c r="A27" s="42"/>
      <c r="B27" s="42"/>
      <c r="C27" s="62"/>
      <c r="D27" s="176"/>
      <c r="E27" s="42"/>
      <c r="F27" s="195"/>
      <c r="G27" s="54"/>
      <c r="I27" s="98"/>
      <c r="J27" s="98"/>
      <c r="K27" s="98"/>
      <c r="L27" s="2"/>
      <c r="M27" s="98"/>
      <c r="N27" s="98"/>
      <c r="O27" s="113"/>
    </row>
    <row r="28" spans="1:27" s="27" customFormat="1" x14ac:dyDescent="0.35">
      <c r="A28" s="42"/>
      <c r="B28" s="42"/>
      <c r="C28" s="62"/>
      <c r="D28" s="176"/>
      <c r="E28" s="42"/>
      <c r="F28" s="195"/>
      <c r="G28" s="54"/>
      <c r="H28"/>
      <c r="I28" s="98"/>
      <c r="J28" s="98"/>
      <c r="K28" s="98"/>
      <c r="L28" s="2"/>
      <c r="M28" s="98"/>
      <c r="N28" s="98"/>
      <c r="O28" s="113"/>
      <c r="P28"/>
      <c r="Q28"/>
      <c r="R28"/>
      <c r="S28"/>
      <c r="T28"/>
      <c r="U28"/>
      <c r="V28"/>
      <c r="W28"/>
      <c r="X28" s="163"/>
      <c r="Y28" s="156"/>
      <c r="Z28" s="156"/>
      <c r="AA28" s="156"/>
    </row>
    <row r="29" spans="1:27" x14ac:dyDescent="0.35">
      <c r="A29" s="43"/>
      <c r="B29" s="43"/>
      <c r="C29" s="63"/>
      <c r="D29" s="177"/>
      <c r="E29" s="43"/>
      <c r="F29" s="196"/>
      <c r="G29" s="55"/>
      <c r="H29" s="27"/>
      <c r="I29" s="104"/>
      <c r="J29" s="104"/>
      <c r="K29" s="104"/>
      <c r="L29" s="5"/>
      <c r="M29" s="104"/>
      <c r="N29" s="104"/>
      <c r="O29" s="117"/>
      <c r="P29" s="27"/>
      <c r="Q29" s="27"/>
      <c r="R29" s="27"/>
      <c r="S29" s="27"/>
      <c r="T29" s="27"/>
      <c r="U29" s="27"/>
      <c r="V29" s="27"/>
      <c r="W29" s="27"/>
    </row>
    <row r="30" spans="1:27" x14ac:dyDescent="0.35">
      <c r="A30" s="19">
        <f>A25+1</f>
        <v>6</v>
      </c>
      <c r="B30" s="46" t="s">
        <v>32</v>
      </c>
      <c r="C30" s="64" t="s">
        <v>33</v>
      </c>
      <c r="D30" s="178">
        <v>2</v>
      </c>
      <c r="E30" s="42">
        <v>0.94599999999999995</v>
      </c>
      <c r="F30" s="195">
        <v>12</v>
      </c>
      <c r="G30" s="54" t="s">
        <v>38</v>
      </c>
      <c r="H30" s="87">
        <v>0.4375</v>
      </c>
      <c r="I30" s="150">
        <v>0.50277777777777777</v>
      </c>
      <c r="J30" s="150">
        <v>0.60347222222222219</v>
      </c>
      <c r="K30" s="150">
        <v>0.67152777777777783</v>
      </c>
      <c r="L30" s="89">
        <f>L25</f>
        <v>0.33333333333333331</v>
      </c>
      <c r="M30" s="150">
        <v>0.56116898148148142</v>
      </c>
      <c r="N30" s="150">
        <v>0.61979166666666663</v>
      </c>
      <c r="O30" s="113"/>
      <c r="P30" s="50">
        <f>J30-I30</f>
        <v>0.10069444444444442</v>
      </c>
      <c r="Q30" s="49">
        <f>M30-L30</f>
        <v>0.22783564814814811</v>
      </c>
      <c r="R30" s="49">
        <f>P30+Q30</f>
        <v>0.32853009259259253</v>
      </c>
      <c r="S30" s="51">
        <f>HOUR(R30)*60+MINUTE(R30)+SECOND(R30)/60</f>
        <v>473.08333333333331</v>
      </c>
      <c r="T30" s="52">
        <f>S30*E30</f>
        <v>447.53683333333328</v>
      </c>
      <c r="U30" s="49">
        <f>(I30-H30)+(K30-J30)+(N30-M30)</f>
        <v>0.19195601851851862</v>
      </c>
      <c r="V30" s="51">
        <f>HOUR(U30)*60+MINUTE(U30)+SECOND(U30)/60</f>
        <v>276.41666666666669</v>
      </c>
      <c r="W30" s="159">
        <f>(T30+V30)/60</f>
        <v>12.065891666666666</v>
      </c>
      <c r="Z30" s="156" t="s">
        <v>73</v>
      </c>
    </row>
    <row r="31" spans="1:27" x14ac:dyDescent="0.35">
      <c r="A31" s="42"/>
      <c r="B31" s="42"/>
      <c r="C31" s="62"/>
      <c r="D31" s="176"/>
      <c r="E31" s="42"/>
      <c r="F31" s="195"/>
      <c r="G31" s="54"/>
      <c r="I31" s="98"/>
      <c r="J31" s="98"/>
      <c r="K31" s="98"/>
      <c r="L31" s="2"/>
      <c r="M31" s="98"/>
      <c r="N31" s="98"/>
      <c r="O31" s="113"/>
    </row>
    <row r="32" spans="1:27" x14ac:dyDescent="0.35">
      <c r="A32" s="42"/>
      <c r="B32" s="42"/>
      <c r="C32" s="62"/>
      <c r="D32" s="176"/>
      <c r="E32" s="42"/>
      <c r="F32" s="195"/>
      <c r="G32" s="54"/>
      <c r="I32" s="98"/>
      <c r="J32" s="98"/>
      <c r="K32" s="98"/>
      <c r="L32" s="2"/>
      <c r="M32" s="98"/>
      <c r="N32" s="98"/>
      <c r="O32" s="113"/>
    </row>
    <row r="33" spans="1:27" s="27" customFormat="1" x14ac:dyDescent="0.35">
      <c r="A33" s="42"/>
      <c r="B33" s="42"/>
      <c r="C33" s="62"/>
      <c r="D33" s="176"/>
      <c r="E33" s="42"/>
      <c r="F33" s="195"/>
      <c r="G33" s="54"/>
      <c r="H33"/>
      <c r="I33" s="98"/>
      <c r="J33" s="98"/>
      <c r="K33" s="98"/>
      <c r="L33" s="2"/>
      <c r="M33" s="98"/>
      <c r="N33" s="98"/>
      <c r="O33" s="113"/>
      <c r="P33"/>
      <c r="Q33"/>
      <c r="R33"/>
      <c r="S33"/>
      <c r="T33"/>
      <c r="U33"/>
      <c r="V33"/>
      <c r="W33"/>
      <c r="X33" s="163"/>
      <c r="Y33" s="156"/>
      <c r="Z33" s="156"/>
      <c r="AA33" s="156"/>
    </row>
    <row r="34" spans="1:27" x14ac:dyDescent="0.35">
      <c r="A34" s="43"/>
      <c r="B34" s="43"/>
      <c r="C34" s="63"/>
      <c r="D34" s="177"/>
      <c r="E34" s="43"/>
      <c r="F34" s="196"/>
      <c r="G34" s="55"/>
      <c r="H34" s="27"/>
      <c r="I34" s="104"/>
      <c r="J34" s="104"/>
      <c r="K34" s="104"/>
      <c r="L34" s="5"/>
      <c r="M34" s="104"/>
      <c r="N34" s="104"/>
      <c r="O34" s="117"/>
      <c r="P34" s="27"/>
      <c r="Q34" s="27"/>
      <c r="R34" s="27"/>
      <c r="S34" s="27"/>
      <c r="T34" s="27"/>
      <c r="U34" s="27"/>
      <c r="V34" s="27"/>
      <c r="W34" s="27"/>
    </row>
    <row r="35" spans="1:27" x14ac:dyDescent="0.35">
      <c r="A35" s="45">
        <f>A30+1</f>
        <v>7</v>
      </c>
      <c r="B35" s="46" t="s">
        <v>45</v>
      </c>
      <c r="C35" s="64" t="s">
        <v>46</v>
      </c>
      <c r="D35" s="178">
        <v>2</v>
      </c>
      <c r="E35" s="74">
        <v>0.97</v>
      </c>
      <c r="F35" s="195"/>
      <c r="G35" s="54" t="s">
        <v>47</v>
      </c>
      <c r="H35" s="87">
        <v>0.4375</v>
      </c>
      <c r="I35" s="150">
        <v>0.50841435185185191</v>
      </c>
      <c r="J35" s="150">
        <v>0.60092592592592597</v>
      </c>
      <c r="K35" s="150">
        <v>0.67675925925925917</v>
      </c>
      <c r="L35" s="89">
        <f>L30</f>
        <v>0.33333333333333331</v>
      </c>
      <c r="M35" s="150">
        <v>0.53195601851851848</v>
      </c>
      <c r="N35" s="150">
        <v>0.59965277777777781</v>
      </c>
      <c r="O35" s="113"/>
      <c r="P35" s="50">
        <f>J35-I35</f>
        <v>9.2511574074074066E-2</v>
      </c>
      <c r="Q35" s="49">
        <f>M35-L35</f>
        <v>0.19862268518518517</v>
      </c>
      <c r="R35" s="49">
        <f>P35+Q35</f>
        <v>0.29113425925925923</v>
      </c>
      <c r="S35" s="51">
        <f>HOUR(R35)*60+MINUTE(R35)+SECOND(R35)/60</f>
        <v>419.23333333333335</v>
      </c>
      <c r="T35" s="52">
        <f>S35*E35</f>
        <v>406.65633333333335</v>
      </c>
      <c r="U35" s="49">
        <f>(I35-H35)+(K35-J35)+(N35-M35)</f>
        <v>0.21444444444444444</v>
      </c>
      <c r="V35" s="51">
        <f>HOUR(U35)*60+MINUTE(U35)+SECOND(U35)/60</f>
        <v>308.8</v>
      </c>
      <c r="W35" s="159">
        <f>(T35+V35)/60</f>
        <v>11.924272222222221</v>
      </c>
      <c r="X35" s="163" t="s">
        <v>73</v>
      </c>
    </row>
    <row r="36" spans="1:27" x14ac:dyDescent="0.35">
      <c r="A36" s="42"/>
      <c r="B36" s="42"/>
      <c r="C36" s="62"/>
      <c r="D36" s="176"/>
      <c r="E36" s="42"/>
      <c r="F36" s="195"/>
      <c r="G36" s="54"/>
      <c r="I36" s="98"/>
      <c r="J36" s="98"/>
      <c r="K36" s="98"/>
      <c r="L36" s="2"/>
      <c r="M36" s="98"/>
      <c r="N36" s="98"/>
      <c r="O36" s="113"/>
    </row>
    <row r="37" spans="1:27" s="27" customFormat="1" x14ac:dyDescent="0.35">
      <c r="A37" s="42"/>
      <c r="B37" s="42"/>
      <c r="C37" s="62"/>
      <c r="D37" s="176"/>
      <c r="E37" s="42"/>
      <c r="F37" s="195"/>
      <c r="G37" s="54"/>
      <c r="H37"/>
      <c r="I37" s="98"/>
      <c r="J37" s="98"/>
      <c r="K37" s="98"/>
      <c r="L37" s="2"/>
      <c r="M37" s="98"/>
      <c r="N37" s="98"/>
      <c r="O37" s="113"/>
      <c r="P37"/>
      <c r="Q37"/>
      <c r="R37"/>
      <c r="S37"/>
      <c r="T37"/>
      <c r="U37"/>
      <c r="V37"/>
      <c r="W37"/>
      <c r="X37" s="163"/>
      <c r="Y37" s="156"/>
      <c r="Z37" s="156"/>
      <c r="AA37" s="156"/>
    </row>
    <row r="38" spans="1:27" s="41" customFormat="1" x14ac:dyDescent="0.35">
      <c r="A38" s="42"/>
      <c r="B38" s="42"/>
      <c r="C38" s="62"/>
      <c r="D38" s="176"/>
      <c r="E38" s="42"/>
      <c r="F38" s="195"/>
      <c r="G38" s="54"/>
      <c r="H38"/>
      <c r="I38" s="98"/>
      <c r="J38" s="98"/>
      <c r="K38" s="98"/>
      <c r="L38" s="2"/>
      <c r="M38" s="98"/>
      <c r="N38" s="98"/>
      <c r="O38" s="113"/>
      <c r="P38"/>
      <c r="Q38"/>
      <c r="R38"/>
      <c r="S38"/>
      <c r="T38"/>
      <c r="U38"/>
      <c r="V38"/>
      <c r="W38"/>
      <c r="X38" s="163"/>
      <c r="Y38" s="156"/>
      <c r="Z38" s="156"/>
      <c r="AA38" s="156"/>
    </row>
    <row r="39" spans="1:27" x14ac:dyDescent="0.35">
      <c r="A39" s="43"/>
      <c r="B39" s="43"/>
      <c r="C39" s="63"/>
      <c r="D39" s="177"/>
      <c r="E39" s="43"/>
      <c r="F39" s="196"/>
      <c r="G39" s="55"/>
      <c r="H39" s="27"/>
      <c r="I39" s="104"/>
      <c r="J39" s="104"/>
      <c r="K39" s="104"/>
      <c r="L39" s="2"/>
      <c r="M39" s="104"/>
      <c r="N39" s="104"/>
      <c r="O39" s="117"/>
      <c r="P39" s="27"/>
      <c r="Q39" s="27"/>
      <c r="R39" s="27"/>
      <c r="S39" s="27"/>
      <c r="T39" s="27"/>
      <c r="U39" s="27"/>
      <c r="V39" s="27"/>
      <c r="W39" s="27"/>
    </row>
    <row r="40" spans="1:27" x14ac:dyDescent="0.35">
      <c r="A40" s="45">
        <f>A35+1</f>
        <v>8</v>
      </c>
      <c r="B40" s="46" t="s">
        <v>51</v>
      </c>
      <c r="C40" s="64" t="s">
        <v>52</v>
      </c>
      <c r="D40" s="178">
        <v>1</v>
      </c>
      <c r="E40" s="42">
        <v>1.0489999999999999</v>
      </c>
      <c r="F40" s="197"/>
      <c r="G40" s="118" t="s">
        <v>53</v>
      </c>
      <c r="H40" s="87">
        <v>0.4375</v>
      </c>
      <c r="I40" s="150">
        <v>0.52083333333333337</v>
      </c>
      <c r="J40" s="150">
        <v>0.65625</v>
      </c>
      <c r="K40" s="150">
        <v>0.77083333333333337</v>
      </c>
      <c r="L40" s="89">
        <f>L35</f>
        <v>0.33333333333333331</v>
      </c>
      <c r="M40" s="150">
        <v>0.61993055555555554</v>
      </c>
      <c r="N40" s="150">
        <v>0.70578703703703705</v>
      </c>
      <c r="O40" s="113"/>
      <c r="P40" s="50">
        <f>J40-I40</f>
        <v>0.13541666666666663</v>
      </c>
      <c r="Q40" s="49">
        <f>M40-L40</f>
        <v>0.28659722222222223</v>
      </c>
      <c r="R40" s="49">
        <f>P40+Q40</f>
        <v>0.42201388888888886</v>
      </c>
      <c r="S40" s="51">
        <f>HOUR(R40)*60+MINUTE(R40)+SECOND(R40)/60</f>
        <v>607.70000000000005</v>
      </c>
      <c r="T40" s="52">
        <f>S40*E40</f>
        <v>637.47730000000001</v>
      </c>
      <c r="U40" s="49">
        <f>(I40-H40)+(K40-J40)+(N40-M40)</f>
        <v>0.28377314814814825</v>
      </c>
      <c r="V40" s="51">
        <f>HOUR(U40)*60+MINUTE(U40)+SECOND(U40)/60</f>
        <v>408.63333333333333</v>
      </c>
      <c r="W40" s="159">
        <f>(T40+V40)/60</f>
        <v>17.435177222222219</v>
      </c>
      <c r="AA40" s="156" t="s">
        <v>74</v>
      </c>
    </row>
    <row r="41" spans="1:27" x14ac:dyDescent="0.35">
      <c r="A41" s="42"/>
      <c r="B41" s="42"/>
      <c r="C41" s="62"/>
      <c r="D41" s="176"/>
      <c r="E41" s="42"/>
      <c r="F41" s="195"/>
      <c r="G41" s="119"/>
      <c r="I41" s="98"/>
      <c r="J41" s="98"/>
      <c r="K41" s="98"/>
      <c r="L41" s="2"/>
      <c r="M41" s="98"/>
      <c r="N41" s="98"/>
      <c r="O41" s="113"/>
    </row>
    <row r="42" spans="1:27" x14ac:dyDescent="0.35">
      <c r="A42" s="42"/>
      <c r="B42" s="42"/>
      <c r="C42" s="62"/>
      <c r="D42" s="176"/>
      <c r="E42" s="42"/>
      <c r="F42" s="195"/>
      <c r="G42" s="54"/>
      <c r="I42" s="98"/>
      <c r="J42" s="98"/>
      <c r="K42" s="98"/>
      <c r="L42" s="2"/>
      <c r="M42" s="98"/>
      <c r="N42" s="98"/>
      <c r="O42" s="113"/>
    </row>
    <row r="43" spans="1:27" s="27" customFormat="1" x14ac:dyDescent="0.35">
      <c r="A43" s="42"/>
      <c r="B43" s="42"/>
      <c r="C43" s="62"/>
      <c r="D43" s="176"/>
      <c r="E43" s="42"/>
      <c r="F43" s="195"/>
      <c r="G43" s="54"/>
      <c r="H43"/>
      <c r="I43" s="98"/>
      <c r="J43" s="98"/>
      <c r="K43" s="98"/>
      <c r="L43" s="2"/>
      <c r="M43" s="98"/>
      <c r="N43" s="98"/>
      <c r="O43" s="113"/>
      <c r="P43"/>
      <c r="Q43"/>
      <c r="R43"/>
      <c r="S43"/>
      <c r="T43"/>
      <c r="U43"/>
      <c r="V43"/>
      <c r="W43"/>
      <c r="X43" s="163"/>
      <c r="Y43" s="156"/>
      <c r="Z43" s="156"/>
      <c r="AA43" s="156"/>
    </row>
    <row r="44" spans="1:27" x14ac:dyDescent="0.35">
      <c r="A44" s="43"/>
      <c r="B44" s="43"/>
      <c r="C44" s="63"/>
      <c r="D44" s="177"/>
      <c r="E44" s="43"/>
      <c r="F44" s="196"/>
      <c r="G44" s="55"/>
      <c r="H44" s="27"/>
      <c r="I44" s="104"/>
      <c r="J44" s="104"/>
      <c r="K44" s="104"/>
      <c r="L44" s="5"/>
      <c r="M44" s="104"/>
      <c r="N44" s="104"/>
      <c r="O44" s="117"/>
      <c r="P44" s="27"/>
      <c r="Q44" s="27"/>
      <c r="R44" s="27"/>
      <c r="S44" s="27"/>
      <c r="T44" s="27"/>
      <c r="U44" s="27"/>
      <c r="V44" s="27"/>
      <c r="W44" s="27"/>
    </row>
    <row r="45" spans="1:27" s="32" customFormat="1" x14ac:dyDescent="0.35">
      <c r="A45" s="120">
        <f>A40+1</f>
        <v>9</v>
      </c>
      <c r="B45" s="121" t="s">
        <v>34</v>
      </c>
      <c r="C45" s="122" t="s">
        <v>35</v>
      </c>
      <c r="D45" s="179">
        <v>1</v>
      </c>
      <c r="E45" s="123">
        <v>0.98799999999999999</v>
      </c>
      <c r="F45" s="198" t="s">
        <v>36</v>
      </c>
      <c r="G45" s="124" t="s">
        <v>34</v>
      </c>
      <c r="H45" s="87">
        <v>0.4375</v>
      </c>
      <c r="I45" s="125"/>
      <c r="J45" s="125"/>
      <c r="K45" s="151">
        <v>0.72326388888888893</v>
      </c>
      <c r="L45" s="89">
        <f>L40</f>
        <v>0.33333333333333331</v>
      </c>
      <c r="M45" s="151">
        <v>0.61387731481481478</v>
      </c>
      <c r="N45" s="125"/>
      <c r="O45" s="126"/>
      <c r="P45" s="50">
        <f>J45-I45</f>
        <v>0</v>
      </c>
      <c r="Q45" s="49">
        <f>M45-L45</f>
        <v>0.28054398148148146</v>
      </c>
      <c r="R45" s="49">
        <f>P45+Q45</f>
        <v>0.28054398148148146</v>
      </c>
      <c r="S45" s="51">
        <f>HOUR(R45)*60+MINUTE(R45)+SECOND(R45)/60</f>
        <v>403.98333333333335</v>
      </c>
      <c r="T45" s="52">
        <f>S45*E45</f>
        <v>399.13553333333334</v>
      </c>
      <c r="U45" s="49">
        <f>(I45-H45)+(K45-J45)+(N45-M45)</f>
        <v>-0.32811342592592585</v>
      </c>
      <c r="V45" s="51" t="e">
        <f>HOUR(U45)*60+MINUTE(U45)+SECOND(U45)/60</f>
        <v>#NUM!</v>
      </c>
      <c r="W45" s="159" t="e">
        <f>(T45+V45)/60</f>
        <v>#NUM!</v>
      </c>
      <c r="X45" s="164"/>
      <c r="Y45" s="156"/>
      <c r="Z45" s="156"/>
      <c r="AA45" s="156"/>
    </row>
    <row r="46" spans="1:27" s="32" customFormat="1" x14ac:dyDescent="0.35">
      <c r="A46" s="127"/>
      <c r="B46" s="127"/>
      <c r="C46" s="128"/>
      <c r="D46" s="180"/>
      <c r="E46" s="127"/>
      <c r="F46" s="199"/>
      <c r="G46" s="129"/>
      <c r="H46" s="130"/>
      <c r="I46" s="131"/>
      <c r="J46" s="131"/>
      <c r="K46" s="131"/>
      <c r="L46" s="130"/>
      <c r="M46" s="131"/>
      <c r="N46" s="131"/>
      <c r="O46" s="132"/>
      <c r="V46" s="32" t="s">
        <v>64</v>
      </c>
      <c r="X46" s="164"/>
      <c r="Y46" s="156"/>
      <c r="Z46" s="156"/>
      <c r="AA46" s="156" t="s">
        <v>75</v>
      </c>
    </row>
    <row r="47" spans="1:27" s="32" customFormat="1" x14ac:dyDescent="0.35">
      <c r="A47" s="127"/>
      <c r="B47" s="127"/>
      <c r="C47" s="128"/>
      <c r="D47" s="180"/>
      <c r="E47" s="127"/>
      <c r="F47" s="199"/>
      <c r="G47" s="129"/>
      <c r="H47" s="130"/>
      <c r="I47" s="131"/>
      <c r="J47" s="131"/>
      <c r="K47" s="131"/>
      <c r="L47" s="130"/>
      <c r="M47" s="131"/>
      <c r="N47" s="131"/>
      <c r="O47" s="132"/>
      <c r="X47" s="164"/>
      <c r="Y47" s="156"/>
      <c r="Z47" s="156"/>
      <c r="AA47" s="156"/>
    </row>
    <row r="48" spans="1:27" s="32" customFormat="1" x14ac:dyDescent="0.35">
      <c r="A48" s="127"/>
      <c r="B48" s="127"/>
      <c r="C48" s="128"/>
      <c r="D48" s="180"/>
      <c r="E48" s="127"/>
      <c r="F48" s="199"/>
      <c r="G48" s="129"/>
      <c r="H48" s="130"/>
      <c r="I48" s="131"/>
      <c r="J48" s="131"/>
      <c r="K48" s="131"/>
      <c r="L48" s="130"/>
      <c r="M48" s="131"/>
      <c r="N48" s="131"/>
      <c r="O48" s="132"/>
      <c r="X48" s="164"/>
      <c r="Y48" s="156"/>
      <c r="Z48" s="156"/>
      <c r="AA48" s="156"/>
    </row>
    <row r="49" spans="1:27" s="32" customFormat="1" x14ac:dyDescent="0.35">
      <c r="A49" s="133"/>
      <c r="B49" s="133"/>
      <c r="C49" s="134"/>
      <c r="D49" s="181"/>
      <c r="E49" s="133"/>
      <c r="F49" s="200"/>
      <c r="G49" s="135"/>
      <c r="H49" s="136"/>
      <c r="I49" s="137"/>
      <c r="J49" s="137"/>
      <c r="K49" s="137"/>
      <c r="L49" s="136"/>
      <c r="M49" s="137"/>
      <c r="N49" s="137"/>
      <c r="O49" s="138"/>
      <c r="X49" s="164"/>
      <c r="Y49" s="156"/>
      <c r="Z49" s="156"/>
      <c r="AA49" s="156"/>
    </row>
    <row r="50" spans="1:27" s="32" customFormat="1" x14ac:dyDescent="0.35">
      <c r="A50" s="120">
        <f>A45+1</f>
        <v>10</v>
      </c>
      <c r="B50" s="121" t="s">
        <v>56</v>
      </c>
      <c r="C50" s="122" t="s">
        <v>55</v>
      </c>
      <c r="D50" s="179">
        <v>2</v>
      </c>
      <c r="E50" s="123">
        <v>0.99399999999999999</v>
      </c>
      <c r="F50" s="198"/>
      <c r="G50" s="124" t="s">
        <v>56</v>
      </c>
      <c r="H50" s="87">
        <v>0.4375</v>
      </c>
      <c r="I50" s="151">
        <v>0.52031250000000007</v>
      </c>
      <c r="J50" s="151">
        <v>0.65439814814814812</v>
      </c>
      <c r="K50" s="151">
        <v>0.76597222222222217</v>
      </c>
      <c r="L50" s="87">
        <f>L45</f>
        <v>0.33333333333333331</v>
      </c>
      <c r="M50" s="151">
        <v>0.55140046296296297</v>
      </c>
      <c r="N50" s="151">
        <v>0.62494212962962969</v>
      </c>
      <c r="O50" s="126"/>
      <c r="P50" s="50">
        <f>J50-I50</f>
        <v>0.13408564814814805</v>
      </c>
      <c r="Q50" s="49">
        <f>M50-L50</f>
        <v>0.21806712962962965</v>
      </c>
      <c r="R50" s="49">
        <f>P50+Q50</f>
        <v>0.3521527777777777</v>
      </c>
      <c r="S50" s="51">
        <f>HOUR(R50)*60+MINUTE(R50)+SECOND(R50)/60</f>
        <v>507.1</v>
      </c>
      <c r="T50" s="52">
        <f>S50*E50</f>
        <v>504.05740000000003</v>
      </c>
      <c r="U50" s="49">
        <f>(I50-H50)+(K50-J50)+(N50-M50)</f>
        <v>0.26792824074074084</v>
      </c>
      <c r="V50" s="51">
        <f>HOUR(U50)*60+MINUTE(U50)+SECOND(U50)/60</f>
        <v>385.81666666666666</v>
      </c>
      <c r="W50" s="159">
        <f>(T50+V50)/60</f>
        <v>14.831234444444446</v>
      </c>
      <c r="X50" s="164"/>
      <c r="Y50" s="156"/>
      <c r="Z50" s="156"/>
      <c r="AA50" s="156"/>
    </row>
    <row r="51" spans="1:27" s="32" customFormat="1" x14ac:dyDescent="0.35">
      <c r="A51" s="127"/>
      <c r="B51" s="127"/>
      <c r="C51" s="128"/>
      <c r="D51" s="180"/>
      <c r="E51" s="127"/>
      <c r="F51" s="199"/>
      <c r="G51" s="129"/>
      <c r="H51" s="130"/>
      <c r="I51" s="131"/>
      <c r="J51" s="131"/>
      <c r="K51" s="131"/>
      <c r="L51" s="130"/>
      <c r="M51" s="131"/>
      <c r="N51" s="131"/>
      <c r="O51" s="132"/>
      <c r="X51" s="164"/>
      <c r="Y51" s="156"/>
      <c r="Z51" s="156"/>
      <c r="AA51" s="156"/>
    </row>
    <row r="52" spans="1:27" s="32" customFormat="1" x14ac:dyDescent="0.35">
      <c r="A52" s="127"/>
      <c r="B52" s="127"/>
      <c r="C52" s="128"/>
      <c r="D52" s="180"/>
      <c r="E52" s="127"/>
      <c r="F52" s="199"/>
      <c r="G52" s="129"/>
      <c r="H52" s="130"/>
      <c r="I52" s="131"/>
      <c r="J52" s="131"/>
      <c r="K52" s="131"/>
      <c r="L52" s="130"/>
      <c r="M52" s="131"/>
      <c r="N52" s="131"/>
      <c r="O52" s="132"/>
      <c r="X52" s="164"/>
      <c r="Y52" s="156"/>
      <c r="Z52" s="156"/>
      <c r="AA52" s="156"/>
    </row>
    <row r="53" spans="1:27" s="32" customFormat="1" x14ac:dyDescent="0.35">
      <c r="A53" s="127"/>
      <c r="B53" s="127"/>
      <c r="C53" s="128"/>
      <c r="D53" s="180"/>
      <c r="E53" s="127"/>
      <c r="F53" s="199"/>
      <c r="G53" s="129"/>
      <c r="H53" s="130"/>
      <c r="I53" s="131"/>
      <c r="J53" s="131"/>
      <c r="K53" s="131"/>
      <c r="L53" s="130"/>
      <c r="M53" s="131"/>
      <c r="N53" s="131"/>
      <c r="O53" s="132"/>
      <c r="X53" s="164"/>
      <c r="Y53" s="156"/>
      <c r="Z53" s="156"/>
      <c r="AA53" s="156"/>
    </row>
    <row r="54" spans="1:27" s="32" customFormat="1" x14ac:dyDescent="0.35">
      <c r="A54" s="133"/>
      <c r="B54" s="133"/>
      <c r="C54" s="134"/>
      <c r="D54" s="181"/>
      <c r="E54" s="133"/>
      <c r="F54" s="200"/>
      <c r="G54" s="135"/>
      <c r="H54" s="136"/>
      <c r="I54" s="137"/>
      <c r="J54" s="137"/>
      <c r="K54" s="137"/>
      <c r="L54" s="136"/>
      <c r="M54" s="137"/>
      <c r="N54" s="137"/>
      <c r="O54" s="138"/>
      <c r="X54" s="164"/>
      <c r="Y54" s="156"/>
      <c r="Z54" s="156"/>
      <c r="AA54" s="156"/>
    </row>
    <row r="55" spans="1:27" s="32" customFormat="1" x14ac:dyDescent="0.35">
      <c r="A55" s="120">
        <f>A50+1</f>
        <v>11</v>
      </c>
      <c r="B55" s="121" t="s">
        <v>57</v>
      </c>
      <c r="C55" s="30" t="s">
        <v>58</v>
      </c>
      <c r="D55" s="182">
        <v>1</v>
      </c>
      <c r="E55" s="30">
        <v>1.0049999999999999</v>
      </c>
      <c r="F55" s="192" t="s">
        <v>59</v>
      </c>
      <c r="G55" s="124" t="s">
        <v>60</v>
      </c>
      <c r="H55" s="87">
        <v>0.4375</v>
      </c>
      <c r="I55" s="151">
        <v>0.50387731481481479</v>
      </c>
      <c r="J55" s="151">
        <v>0.64508101851851851</v>
      </c>
      <c r="K55" s="151">
        <v>0.67594907407407412</v>
      </c>
      <c r="L55" s="87">
        <f>L50</f>
        <v>0.33333333333333331</v>
      </c>
      <c r="M55" s="151">
        <v>0.62351851851851847</v>
      </c>
      <c r="N55" s="151">
        <v>0.68368055555555562</v>
      </c>
      <c r="O55" s="126"/>
      <c r="P55" s="50">
        <f>J55-I55</f>
        <v>0.14120370370370372</v>
      </c>
      <c r="Q55" s="49">
        <f>M55-L55</f>
        <v>0.29018518518518516</v>
      </c>
      <c r="R55" s="49">
        <f>P55+Q55</f>
        <v>0.43138888888888888</v>
      </c>
      <c r="S55" s="51">
        <f>HOUR(R55)*60+MINUTE(R55)+SECOND(R55)/60</f>
        <v>621.20000000000005</v>
      </c>
      <c r="T55" s="52">
        <f>S55*E55</f>
        <v>624.30599999999993</v>
      </c>
      <c r="U55" s="49">
        <f>(I55-H55)+(K55-J55)+(N55-M55)</f>
        <v>0.15740740740740755</v>
      </c>
      <c r="V55" s="51">
        <f>HOUR(U55)*60+MINUTE(U55)+SECOND(U55)/60</f>
        <v>226.66666666666666</v>
      </c>
      <c r="W55" s="159">
        <f>(T55+V55)/60</f>
        <v>14.182877777777776</v>
      </c>
      <c r="X55" s="164"/>
      <c r="Y55" s="156" t="s">
        <v>73</v>
      </c>
      <c r="Z55" s="156"/>
      <c r="AA55" s="156" t="s">
        <v>68</v>
      </c>
    </row>
    <row r="56" spans="1:27" s="32" customFormat="1" x14ac:dyDescent="0.35">
      <c r="A56" s="127"/>
      <c r="B56" s="127"/>
      <c r="C56" s="128"/>
      <c r="D56" s="180"/>
      <c r="E56" s="127"/>
      <c r="F56" s="199"/>
      <c r="G56" s="129"/>
      <c r="H56" s="130"/>
      <c r="I56" s="131"/>
      <c r="J56" s="131"/>
      <c r="K56" s="131"/>
      <c r="L56" s="130"/>
      <c r="M56" s="131"/>
      <c r="N56" s="131"/>
      <c r="O56" s="132"/>
      <c r="X56" s="164"/>
      <c r="Y56" s="156"/>
      <c r="Z56" s="156"/>
      <c r="AA56" s="156"/>
    </row>
    <row r="57" spans="1:27" s="32" customFormat="1" x14ac:dyDescent="0.35">
      <c r="A57" s="127"/>
      <c r="B57" s="127"/>
      <c r="C57" s="128"/>
      <c r="D57" s="180"/>
      <c r="E57" s="127"/>
      <c r="F57" s="199"/>
      <c r="G57" s="129"/>
      <c r="H57" s="130"/>
      <c r="I57" s="131"/>
      <c r="J57" s="131"/>
      <c r="K57" s="131"/>
      <c r="L57" s="130"/>
      <c r="M57" s="131"/>
      <c r="N57" s="131"/>
      <c r="O57" s="132"/>
      <c r="X57" s="164"/>
      <c r="Y57" s="156"/>
      <c r="Z57" s="156"/>
      <c r="AA57" s="156"/>
    </row>
    <row r="58" spans="1:27" s="32" customFormat="1" x14ac:dyDescent="0.35">
      <c r="A58" s="127"/>
      <c r="B58" s="127"/>
      <c r="C58" s="128"/>
      <c r="D58" s="180"/>
      <c r="E58" s="127"/>
      <c r="F58" s="199"/>
      <c r="G58" s="129"/>
      <c r="H58" s="130"/>
      <c r="I58" s="131"/>
      <c r="J58" s="131"/>
      <c r="K58" s="131"/>
      <c r="L58" s="130"/>
      <c r="M58" s="131"/>
      <c r="N58" s="131"/>
      <c r="O58" s="132"/>
      <c r="X58" s="164"/>
      <c r="Y58" s="156"/>
      <c r="Z58" s="156"/>
      <c r="AA58" s="156"/>
    </row>
    <row r="59" spans="1:27" s="32" customFormat="1" x14ac:dyDescent="0.35">
      <c r="A59" s="133"/>
      <c r="B59" s="133"/>
      <c r="C59" s="134"/>
      <c r="D59" s="181"/>
      <c r="E59" s="133"/>
      <c r="F59" s="200"/>
      <c r="G59" s="135"/>
      <c r="H59" s="136"/>
      <c r="I59" s="137"/>
      <c r="J59" s="137"/>
      <c r="K59" s="137"/>
      <c r="L59" s="136"/>
      <c r="M59" s="137"/>
      <c r="N59" s="137"/>
      <c r="O59" s="138"/>
      <c r="X59" s="164"/>
      <c r="Y59" s="156"/>
      <c r="Z59" s="156"/>
      <c r="AA59" s="156"/>
    </row>
    <row r="60" spans="1:27" s="32" customFormat="1" x14ac:dyDescent="0.35">
      <c r="A60" s="120">
        <f>A55+1</f>
        <v>12</v>
      </c>
      <c r="B60" s="121" t="s">
        <v>61</v>
      </c>
      <c r="C60" s="122" t="s">
        <v>62</v>
      </c>
      <c r="D60" s="179">
        <v>2</v>
      </c>
      <c r="E60" s="123">
        <v>0.96799999999999997</v>
      </c>
      <c r="F60" s="198"/>
      <c r="G60" s="124" t="s">
        <v>63</v>
      </c>
      <c r="H60" s="87">
        <v>0.4375</v>
      </c>
      <c r="I60" s="152">
        <v>0.50555555555555554</v>
      </c>
      <c r="J60" s="151">
        <v>0.60277777777777775</v>
      </c>
      <c r="K60" s="151">
        <v>0.6791666666666667</v>
      </c>
      <c r="L60" s="89">
        <f>L55</f>
        <v>0.33333333333333331</v>
      </c>
      <c r="M60" s="151">
        <v>0.555150462962963</v>
      </c>
      <c r="N60" s="151">
        <v>0.61413194444444441</v>
      </c>
      <c r="O60" s="126"/>
      <c r="P60" s="50">
        <f>J60-I60</f>
        <v>9.722222222222221E-2</v>
      </c>
      <c r="Q60" s="49">
        <f>M60-L60</f>
        <v>0.22181712962962968</v>
      </c>
      <c r="R60" s="49">
        <f>P60+Q60</f>
        <v>0.31903935185185189</v>
      </c>
      <c r="S60" s="51">
        <f>HOUR(R60)*60+MINUTE(R60)+SECOND(R60)/60</f>
        <v>459.41666666666669</v>
      </c>
      <c r="T60" s="52">
        <f>S60*E60</f>
        <v>444.71533333333332</v>
      </c>
      <c r="U60" s="49">
        <f>(I60-H60)+(K60-J60)+(N60-M60)</f>
        <v>0.2034259259259259</v>
      </c>
      <c r="V60" s="51">
        <f>HOUR(U60)*60+MINUTE(U60)+SECOND(U60)/60</f>
        <v>292.93333333333334</v>
      </c>
      <c r="W60" s="159">
        <f>(T60+V60)/60</f>
        <v>12.294144444444445</v>
      </c>
      <c r="X60" s="164"/>
      <c r="Y60" s="156"/>
      <c r="Z60" s="156"/>
      <c r="AA60" s="156" t="s">
        <v>77</v>
      </c>
    </row>
    <row r="61" spans="1:27" s="32" customFormat="1" x14ac:dyDescent="0.35">
      <c r="A61" s="127"/>
      <c r="B61" s="127"/>
      <c r="C61" s="128"/>
      <c r="D61" s="180"/>
      <c r="E61" s="127"/>
      <c r="F61" s="199"/>
      <c r="G61" s="129"/>
      <c r="H61" s="130"/>
      <c r="I61" s="131"/>
      <c r="J61" s="131"/>
      <c r="K61" s="131"/>
      <c r="L61" s="130"/>
      <c r="M61" s="131"/>
      <c r="N61" s="131"/>
      <c r="O61" s="132"/>
      <c r="X61" s="164"/>
      <c r="Y61" s="156"/>
      <c r="Z61" s="156"/>
      <c r="AA61" s="156"/>
    </row>
    <row r="62" spans="1:27" s="32" customFormat="1" x14ac:dyDescent="0.35">
      <c r="A62" s="127"/>
      <c r="B62" s="127"/>
      <c r="C62" s="128"/>
      <c r="D62" s="180"/>
      <c r="E62" s="127"/>
      <c r="F62" s="199"/>
      <c r="G62" s="129"/>
      <c r="H62" s="130"/>
      <c r="I62" s="131"/>
      <c r="J62" s="131"/>
      <c r="K62" s="131"/>
      <c r="L62" s="130"/>
      <c r="M62" s="131"/>
      <c r="N62" s="131"/>
      <c r="O62" s="132"/>
      <c r="X62" s="164"/>
      <c r="Y62" s="156"/>
      <c r="Z62" s="156"/>
      <c r="AA62" s="156"/>
    </row>
    <row r="63" spans="1:27" s="32" customFormat="1" x14ac:dyDescent="0.35">
      <c r="A63" s="127"/>
      <c r="B63" s="127"/>
      <c r="C63" s="128"/>
      <c r="D63" s="180"/>
      <c r="E63" s="127"/>
      <c r="F63" s="199"/>
      <c r="G63" s="129"/>
      <c r="H63" s="130"/>
      <c r="I63" s="131"/>
      <c r="J63" s="131"/>
      <c r="K63" s="131"/>
      <c r="L63" s="130"/>
      <c r="M63" s="131"/>
      <c r="N63" s="131"/>
      <c r="O63" s="132"/>
      <c r="X63" s="164"/>
      <c r="Y63" s="156"/>
      <c r="Z63" s="156"/>
      <c r="AA63" s="156"/>
    </row>
    <row r="64" spans="1:27" s="32" customFormat="1" x14ac:dyDescent="0.35">
      <c r="A64" s="133"/>
      <c r="B64" s="133"/>
      <c r="C64" s="134"/>
      <c r="D64" s="181"/>
      <c r="E64" s="133"/>
      <c r="F64" s="200"/>
      <c r="G64" s="135"/>
      <c r="H64" s="136"/>
      <c r="I64" s="137"/>
      <c r="J64" s="137"/>
      <c r="K64" s="137"/>
      <c r="L64" s="136"/>
      <c r="M64" s="137"/>
      <c r="N64" s="137"/>
      <c r="O64" s="138"/>
      <c r="X64" s="164"/>
      <c r="Y64" s="156"/>
      <c r="Z64" s="156"/>
      <c r="AA64" s="156"/>
    </row>
    <row r="65" spans="8:8" x14ac:dyDescent="0.35">
      <c r="H65" s="87"/>
    </row>
  </sheetData>
  <pageMargins left="0" right="0" top="0" bottom="0" header="0" footer="0"/>
  <pageSetup paperSize="9" scale="44" orientation="landscape" r:id="rId1"/>
  <rowBreaks count="1" manualBreakCount="1">
    <brk id="19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 2</vt:lpstr>
      <vt:lpstr>Sheet1!Print_Area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Luby</cp:lastModifiedBy>
  <cp:lastPrinted>2017-05-11T21:14:55Z</cp:lastPrinted>
  <dcterms:created xsi:type="dcterms:W3CDTF">2017-04-20T19:25:24Z</dcterms:created>
  <dcterms:modified xsi:type="dcterms:W3CDTF">2019-06-07T14:02:59Z</dcterms:modified>
</cp:coreProperties>
</file>